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ogle Drive\TEACHING\COST PROJECT 2025 LIFE TABLES\"/>
    </mc:Choice>
  </mc:AlternateContent>
  <xr:revisionPtr revIDLastSave="0" documentId="13_ncr:1_{0BC1D974-58D5-4EC7-86FC-CD7CDA5354B0}" xr6:coauthVersionLast="36" xr6:coauthVersionMax="36" xr10:uidLastSave="{00000000-0000-0000-0000-000000000000}"/>
  <bookViews>
    <workbookView xWindow="360" yWindow="285" windowWidth="12120" windowHeight="7380" activeTab="4" xr2:uid="{00000000-000D-0000-FFFF-FFFF00000000}"/>
  </bookViews>
  <sheets>
    <sheet name="1. LT" sheetId="2" r:id="rId1"/>
    <sheet name="2. LT solved" sheetId="9" r:id="rId2"/>
    <sheet name="3. Sullivan (HLE)" sheetId="8" r:id="rId3"/>
    <sheet name="4.Arriaga example" sheetId="3" r:id="rId4"/>
    <sheet name="99. Cancer deaths data" sheetId="4" r:id="rId5"/>
  </sheets>
  <externalReferences>
    <externalReference r:id="rId6"/>
  </externalReferences>
  <definedNames>
    <definedName name="_grl30" localSheetId="1">#REF!</definedName>
    <definedName name="_grl30" localSheetId="2">#REF!</definedName>
    <definedName name="_grl30">#REF!</definedName>
    <definedName name="_imm100" localSheetId="1">#REF!</definedName>
    <definedName name="_imm100" localSheetId="2">#REF!</definedName>
    <definedName name="_imm100">#REF!</definedName>
    <definedName name="_imm102" localSheetId="1">[1]ONDERLN8!#REF!</definedName>
    <definedName name="_imm102" localSheetId="2">[1]ONDERLN8!#REF!</definedName>
    <definedName name="_imm102">[1]ONDERLN8!#REF!</definedName>
    <definedName name="_imm104" localSheetId="1">[1]ONDERLN8!#REF!</definedName>
    <definedName name="_imm104" localSheetId="2">[1]ONDERLN8!#REF!</definedName>
    <definedName name="_imm104">[1]ONDERLN8!#REF!</definedName>
    <definedName name="_imm106" localSheetId="1">[1]ONDERLN8!#REF!</definedName>
    <definedName name="_imm106" localSheetId="2">[1]ONDERLN8!#REF!</definedName>
    <definedName name="_imm106">[1]ONDERLN8!#REF!</definedName>
    <definedName name="_imm108" localSheetId="1">[1]ONDERLN8!#REF!</definedName>
    <definedName name="_imm108" localSheetId="2">[1]ONDERLN8!#REF!</definedName>
    <definedName name="_imm108">[1]ONDERLN8!#REF!</definedName>
    <definedName name="_imm110" localSheetId="1">[1]ONDERLN8!#REF!</definedName>
    <definedName name="_imm110" localSheetId="2">[1]ONDERLN8!#REF!</definedName>
    <definedName name="_imm110">[1]ONDERLN8!#REF!</definedName>
    <definedName name="_imm30" localSheetId="1">#REF!</definedName>
    <definedName name="_imm30" localSheetId="2">#REF!</definedName>
    <definedName name="_imm30">#REF!</definedName>
    <definedName name="_imm32" localSheetId="1">#REF!</definedName>
    <definedName name="_imm32" localSheetId="2">#REF!</definedName>
    <definedName name="_imm32">#REF!</definedName>
    <definedName name="_imm34" localSheetId="1">#REF!</definedName>
    <definedName name="_imm34" localSheetId="2">#REF!</definedName>
    <definedName name="_imm34">#REF!</definedName>
    <definedName name="_imm36" localSheetId="1">#REF!</definedName>
    <definedName name="_imm36" localSheetId="2">#REF!</definedName>
    <definedName name="_imm36">#REF!</definedName>
    <definedName name="_imm38" localSheetId="1">#REF!</definedName>
    <definedName name="_imm38" localSheetId="2">#REF!</definedName>
    <definedName name="_imm38">#REF!</definedName>
    <definedName name="_imm40" localSheetId="1">#REF!</definedName>
    <definedName name="_imm40" localSheetId="2">#REF!</definedName>
    <definedName name="_imm40">#REF!</definedName>
    <definedName name="_imm42" localSheetId="1">#REF!</definedName>
    <definedName name="_imm42" localSheetId="2">#REF!</definedName>
    <definedName name="_imm42">#REF!</definedName>
    <definedName name="_imm44" localSheetId="1">#REF!</definedName>
    <definedName name="_imm44" localSheetId="2">#REF!</definedName>
    <definedName name="_imm44">#REF!</definedName>
    <definedName name="_imm46" localSheetId="1">#REF!</definedName>
    <definedName name="_imm46" localSheetId="2">#REF!</definedName>
    <definedName name="_imm46">#REF!</definedName>
    <definedName name="_imm48" localSheetId="1">#REF!</definedName>
    <definedName name="_imm48" localSheetId="2">#REF!</definedName>
    <definedName name="_imm48">#REF!</definedName>
    <definedName name="_imm50" localSheetId="1">#REF!</definedName>
    <definedName name="_imm50" localSheetId="2">#REF!</definedName>
    <definedName name="_imm50">#REF!</definedName>
    <definedName name="_imm52" localSheetId="1">#REF!</definedName>
    <definedName name="_imm52" localSheetId="2">#REF!</definedName>
    <definedName name="_imm52">#REF!</definedName>
    <definedName name="_imm54" localSheetId="1">#REF!</definedName>
    <definedName name="_imm54" localSheetId="2">#REF!</definedName>
    <definedName name="_imm54">#REF!</definedName>
    <definedName name="_imm56" localSheetId="1">#REF!</definedName>
    <definedName name="_imm56" localSheetId="2">#REF!</definedName>
    <definedName name="_imm56">#REF!</definedName>
    <definedName name="_imm58" localSheetId="1">#REF!</definedName>
    <definedName name="_imm58" localSheetId="2">#REF!</definedName>
    <definedName name="_imm58">#REF!</definedName>
    <definedName name="_imm60" localSheetId="1">#REF!</definedName>
    <definedName name="_imm60" localSheetId="2">#REF!</definedName>
    <definedName name="_imm60">#REF!</definedName>
    <definedName name="_imm62" localSheetId="1">#REF!</definedName>
    <definedName name="_imm62" localSheetId="2">#REF!</definedName>
    <definedName name="_imm62">#REF!</definedName>
    <definedName name="_imm64" localSheetId="1">#REF!</definedName>
    <definedName name="_imm64" localSheetId="2">#REF!</definedName>
    <definedName name="_imm64">#REF!</definedName>
    <definedName name="_imm66" localSheetId="1">#REF!</definedName>
    <definedName name="_imm66" localSheetId="2">#REF!</definedName>
    <definedName name="_imm66">#REF!</definedName>
    <definedName name="_imm68" localSheetId="1">#REF!</definedName>
    <definedName name="_imm68" localSheetId="2">#REF!</definedName>
    <definedName name="_imm68">#REF!</definedName>
    <definedName name="_imm70" localSheetId="1">#REF!</definedName>
    <definedName name="_imm70" localSheetId="2">#REF!</definedName>
    <definedName name="_imm70">#REF!</definedName>
    <definedName name="_imm72" localSheetId="1">#REF!</definedName>
    <definedName name="_imm72" localSheetId="2">#REF!</definedName>
    <definedName name="_imm72">#REF!</definedName>
    <definedName name="_imm74" localSheetId="1">#REF!</definedName>
    <definedName name="_imm74" localSheetId="2">#REF!</definedName>
    <definedName name="_imm74">#REF!</definedName>
    <definedName name="_imm76" localSheetId="1">#REF!</definedName>
    <definedName name="_imm76" localSheetId="2">#REF!</definedName>
    <definedName name="_imm76">#REF!</definedName>
    <definedName name="_imm78" localSheetId="1">#REF!</definedName>
    <definedName name="_imm78" localSheetId="2">#REF!</definedName>
    <definedName name="_imm78">#REF!</definedName>
    <definedName name="_imm80" localSheetId="1">#REF!</definedName>
    <definedName name="_imm80" localSheetId="2">#REF!</definedName>
    <definedName name="_imm80">#REF!</definedName>
    <definedName name="_imm82" localSheetId="1">#REF!</definedName>
    <definedName name="_imm82" localSheetId="2">#REF!</definedName>
    <definedName name="_imm82">#REF!</definedName>
    <definedName name="_imm84" localSheetId="1">#REF!</definedName>
    <definedName name="_imm84" localSheetId="2">#REF!</definedName>
    <definedName name="_imm84">#REF!</definedName>
    <definedName name="_imm86" localSheetId="1">#REF!</definedName>
    <definedName name="_imm86" localSheetId="2">#REF!</definedName>
    <definedName name="_imm86">#REF!</definedName>
    <definedName name="_imm88" localSheetId="1">#REF!</definedName>
    <definedName name="_imm88" localSheetId="2">#REF!</definedName>
    <definedName name="_imm88">#REF!</definedName>
    <definedName name="_imm90" localSheetId="1">#REF!</definedName>
    <definedName name="_imm90" localSheetId="2">#REF!</definedName>
    <definedName name="_imm90">#REF!</definedName>
    <definedName name="_imm92" localSheetId="1">#REF!</definedName>
    <definedName name="_imm92" localSheetId="2">#REF!</definedName>
    <definedName name="_imm92">#REF!</definedName>
    <definedName name="_imm94" localSheetId="1">#REF!</definedName>
    <definedName name="_imm94" localSheetId="2">#REF!</definedName>
    <definedName name="_imm94">#REF!</definedName>
    <definedName name="_imm96" localSheetId="1">#REF!</definedName>
    <definedName name="_imm96" localSheetId="2">#REF!</definedName>
    <definedName name="_imm96">#REF!</definedName>
    <definedName name="_imm98" localSheetId="1">#REF!</definedName>
    <definedName name="_imm98" localSheetId="2">#REF!</definedName>
    <definedName name="_imm98">#REF!</definedName>
    <definedName name="_inv100" localSheetId="1">#REF!</definedName>
    <definedName name="_inv100" localSheetId="2">#REF!</definedName>
    <definedName name="_inv100">#REF!</definedName>
    <definedName name="_inv102" localSheetId="1">[1]ONDERLN8!#REF!</definedName>
    <definedName name="_inv102" localSheetId="2">[1]ONDERLN8!#REF!</definedName>
    <definedName name="_inv102">[1]ONDERLN8!#REF!</definedName>
    <definedName name="_inv104" localSheetId="1">[1]ONDERLN8!#REF!</definedName>
    <definedName name="_inv104" localSheetId="2">[1]ONDERLN8!#REF!</definedName>
    <definedName name="_inv104">[1]ONDERLN8!#REF!</definedName>
    <definedName name="_inv106" localSheetId="1">[1]ONDERLN8!#REF!</definedName>
    <definedName name="_inv106" localSheetId="2">[1]ONDERLN8!#REF!</definedName>
    <definedName name="_inv106">[1]ONDERLN8!#REF!</definedName>
    <definedName name="_inv108" localSheetId="1">[1]ONDERLN8!#REF!</definedName>
    <definedName name="_inv108" localSheetId="2">[1]ONDERLN8!#REF!</definedName>
    <definedName name="_inv108">[1]ONDERLN8!#REF!</definedName>
    <definedName name="_inv110" localSheetId="1">[1]ONDERLN8!#REF!</definedName>
    <definedName name="_inv110" localSheetId="2">[1]ONDERLN8!#REF!</definedName>
    <definedName name="_inv110">[1]ONDERLN8!#REF!</definedName>
    <definedName name="_inv30" localSheetId="1">#REF!</definedName>
    <definedName name="_inv30" localSheetId="2">#REF!</definedName>
    <definedName name="_inv30">#REF!</definedName>
    <definedName name="_inv32" localSheetId="1">#REF!</definedName>
    <definedName name="_inv32" localSheetId="2">#REF!</definedName>
    <definedName name="_inv32">#REF!</definedName>
    <definedName name="_inv34" localSheetId="1">#REF!</definedName>
    <definedName name="_inv34" localSheetId="2">#REF!</definedName>
    <definedName name="_inv34">#REF!</definedName>
    <definedName name="_inv36" localSheetId="1">#REF!</definedName>
    <definedName name="_inv36" localSheetId="2">#REF!</definedName>
    <definedName name="_inv36">#REF!</definedName>
    <definedName name="_inv38" localSheetId="1">#REF!</definedName>
    <definedName name="_inv38" localSheetId="2">#REF!</definedName>
    <definedName name="_inv38">#REF!</definedName>
    <definedName name="_inv40" localSheetId="1">#REF!</definedName>
    <definedName name="_inv40" localSheetId="2">#REF!</definedName>
    <definedName name="_inv40">#REF!</definedName>
    <definedName name="_inv42" localSheetId="1">#REF!</definedName>
    <definedName name="_inv42" localSheetId="2">#REF!</definedName>
    <definedName name="_inv42">#REF!</definedName>
    <definedName name="_inv44" localSheetId="1">#REF!</definedName>
    <definedName name="_inv44" localSheetId="2">#REF!</definedName>
    <definedName name="_inv44">#REF!</definedName>
    <definedName name="_inv46" localSheetId="1">#REF!</definedName>
    <definedName name="_inv46" localSheetId="2">#REF!</definedName>
    <definedName name="_inv46">#REF!</definedName>
    <definedName name="_inv48" localSheetId="1">#REF!</definedName>
    <definedName name="_inv48" localSheetId="2">#REF!</definedName>
    <definedName name="_inv48">#REF!</definedName>
    <definedName name="_inv50" localSheetId="1">#REF!</definedName>
    <definedName name="_inv50" localSheetId="2">#REF!</definedName>
    <definedName name="_inv50">#REF!</definedName>
    <definedName name="_inv52" localSheetId="1">#REF!</definedName>
    <definedName name="_inv52" localSheetId="2">#REF!</definedName>
    <definedName name="_inv52">#REF!</definedName>
    <definedName name="_inv54" localSheetId="1">#REF!</definedName>
    <definedName name="_inv54" localSheetId="2">#REF!</definedName>
    <definedName name="_inv54">#REF!</definedName>
    <definedName name="_inv56" localSheetId="1">#REF!</definedName>
    <definedName name="_inv56" localSheetId="2">#REF!</definedName>
    <definedName name="_inv56">#REF!</definedName>
    <definedName name="_inv58" localSheetId="1">#REF!</definedName>
    <definedName name="_inv58" localSheetId="2">#REF!</definedName>
    <definedName name="_inv58">#REF!</definedName>
    <definedName name="_inv60" localSheetId="1">#REF!</definedName>
    <definedName name="_inv60" localSheetId="2">#REF!</definedName>
    <definedName name="_inv60">#REF!</definedName>
    <definedName name="_inv62" localSheetId="1">#REF!</definedName>
    <definedName name="_inv62" localSheetId="2">#REF!</definedName>
    <definedName name="_inv62">#REF!</definedName>
    <definedName name="_inv64" localSheetId="1">#REF!</definedName>
    <definedName name="_inv64" localSheetId="2">#REF!</definedName>
    <definedName name="_inv64">#REF!</definedName>
    <definedName name="_inv66" localSheetId="1">#REF!</definedName>
    <definedName name="_inv66" localSheetId="2">#REF!</definedName>
    <definedName name="_inv66">#REF!</definedName>
    <definedName name="_inv68" localSheetId="1">#REF!</definedName>
    <definedName name="_inv68" localSheetId="2">#REF!</definedName>
    <definedName name="_inv68">#REF!</definedName>
    <definedName name="_inv70" localSheetId="1">#REF!</definedName>
    <definedName name="_inv70" localSheetId="2">#REF!</definedName>
    <definedName name="_inv70">#REF!</definedName>
    <definedName name="_inv72" localSheetId="1">#REF!</definedName>
    <definedName name="_inv72" localSheetId="2">#REF!</definedName>
    <definedName name="_inv72">#REF!</definedName>
    <definedName name="_inv74" localSheetId="1">#REF!</definedName>
    <definedName name="_inv74" localSheetId="2">#REF!</definedName>
    <definedName name="_inv74">#REF!</definedName>
    <definedName name="_inv76" localSheetId="1">#REF!</definedName>
    <definedName name="_inv76" localSheetId="2">#REF!</definedName>
    <definedName name="_inv76">#REF!</definedName>
    <definedName name="_inv78" localSheetId="1">#REF!</definedName>
    <definedName name="_inv78" localSheetId="2">#REF!</definedName>
    <definedName name="_inv78">#REF!</definedName>
    <definedName name="_inv80" localSheetId="1">#REF!</definedName>
    <definedName name="_inv80" localSheetId="2">#REF!</definedName>
    <definedName name="_inv80">#REF!</definedName>
    <definedName name="_inv82" localSheetId="1">#REF!</definedName>
    <definedName name="_inv82" localSheetId="2">#REF!</definedName>
    <definedName name="_inv82">#REF!</definedName>
    <definedName name="_inv84" localSheetId="1">#REF!</definedName>
    <definedName name="_inv84" localSheetId="2">#REF!</definedName>
    <definedName name="_inv84">#REF!</definedName>
    <definedName name="_inv86" localSheetId="1">#REF!</definedName>
    <definedName name="_inv86" localSheetId="2">#REF!</definedName>
    <definedName name="_inv86">#REF!</definedName>
    <definedName name="_inv88" localSheetId="1">#REF!</definedName>
    <definedName name="_inv88" localSheetId="2">#REF!</definedName>
    <definedName name="_inv88">#REF!</definedName>
    <definedName name="_inv90" localSheetId="1">#REF!</definedName>
    <definedName name="_inv90" localSheetId="2">#REF!</definedName>
    <definedName name="_inv90">#REF!</definedName>
    <definedName name="_inv92" localSheetId="1">#REF!</definedName>
    <definedName name="_inv92" localSheetId="2">#REF!</definedName>
    <definedName name="_inv92">#REF!</definedName>
    <definedName name="_inv94" localSheetId="1">#REF!</definedName>
    <definedName name="_inv94" localSheetId="2">#REF!</definedName>
    <definedName name="_inv94">#REF!</definedName>
    <definedName name="_inv96" localSheetId="1">#REF!</definedName>
    <definedName name="_inv96" localSheetId="2">#REF!</definedName>
    <definedName name="_inv96">#REF!</definedName>
    <definedName name="_inv98" localSheetId="1">#REF!</definedName>
    <definedName name="_inv98" localSheetId="2">#REF!</definedName>
    <definedName name="_inv98">#REF!</definedName>
    <definedName name="_ipm100" localSheetId="1">#REF!</definedName>
    <definedName name="_ipm100" localSheetId="2">#REF!</definedName>
    <definedName name="_ipm100">#REF!</definedName>
    <definedName name="_ipm102" localSheetId="1">[1]ONDERLN8!#REF!</definedName>
    <definedName name="_ipm102" localSheetId="2">[1]ONDERLN8!#REF!</definedName>
    <definedName name="_ipm102">[1]ONDERLN8!#REF!</definedName>
    <definedName name="_ipm104" localSheetId="1">[1]ONDERLN8!#REF!</definedName>
    <definedName name="_ipm104" localSheetId="2">[1]ONDERLN8!#REF!</definedName>
    <definedName name="_ipm104">[1]ONDERLN8!#REF!</definedName>
    <definedName name="_ipm106" localSheetId="1">[1]ONDERLN8!#REF!</definedName>
    <definedName name="_ipm106" localSheetId="2">[1]ONDERLN8!#REF!</definedName>
    <definedName name="_ipm106">[1]ONDERLN8!#REF!</definedName>
    <definedName name="_ipm108" localSheetId="1">[1]ONDERLN8!#REF!</definedName>
    <definedName name="_ipm108" localSheetId="2">[1]ONDERLN8!#REF!</definedName>
    <definedName name="_ipm108">[1]ONDERLN8!#REF!</definedName>
    <definedName name="_ipm110" localSheetId="1">[1]ONDERLN8!#REF!</definedName>
    <definedName name="_ipm110" localSheetId="2">[1]ONDERLN8!#REF!</definedName>
    <definedName name="_ipm110">[1]ONDERLN8!#REF!</definedName>
    <definedName name="_ipm30" localSheetId="1">#REF!</definedName>
    <definedName name="_ipm30" localSheetId="2">#REF!</definedName>
    <definedName name="_ipm30">#REF!</definedName>
    <definedName name="_ipm32" localSheetId="1">#REF!</definedName>
    <definedName name="_ipm32" localSheetId="2">#REF!</definedName>
    <definedName name="_ipm32">#REF!</definedName>
    <definedName name="_ipm34" localSheetId="1">#REF!</definedName>
    <definedName name="_ipm34" localSheetId="2">#REF!</definedName>
    <definedName name="_ipm34">#REF!</definedName>
    <definedName name="_ipm36" localSheetId="1">#REF!</definedName>
    <definedName name="_ipm36" localSheetId="2">#REF!</definedName>
    <definedName name="_ipm36">#REF!</definedName>
    <definedName name="_ipm38" localSheetId="1">#REF!</definedName>
    <definedName name="_ipm38" localSheetId="2">#REF!</definedName>
    <definedName name="_ipm38">#REF!</definedName>
    <definedName name="_ipm40" localSheetId="1">#REF!</definedName>
    <definedName name="_ipm40" localSheetId="2">#REF!</definedName>
    <definedName name="_ipm40">#REF!</definedName>
    <definedName name="_ipm42" localSheetId="1">#REF!</definedName>
    <definedName name="_ipm42" localSheetId="2">#REF!</definedName>
    <definedName name="_ipm42">#REF!</definedName>
    <definedName name="_ipm44" localSheetId="1">#REF!</definedName>
    <definedName name="_ipm44" localSheetId="2">#REF!</definedName>
    <definedName name="_ipm44">#REF!</definedName>
    <definedName name="_ipm46" localSheetId="1">#REF!</definedName>
    <definedName name="_ipm46" localSheetId="2">#REF!</definedName>
    <definedName name="_ipm46">#REF!</definedName>
    <definedName name="_ipm48" localSheetId="1">#REF!</definedName>
    <definedName name="_ipm48" localSheetId="2">#REF!</definedName>
    <definedName name="_ipm48">#REF!</definedName>
    <definedName name="_ipm50" localSheetId="1">#REF!</definedName>
    <definedName name="_ipm50" localSheetId="2">#REF!</definedName>
    <definedName name="_ipm50">#REF!</definedName>
    <definedName name="_ipm52" localSheetId="1">#REF!</definedName>
    <definedName name="_ipm52" localSheetId="2">#REF!</definedName>
    <definedName name="_ipm52">#REF!</definedName>
    <definedName name="_ipm54" localSheetId="1">#REF!</definedName>
    <definedName name="_ipm54" localSheetId="2">#REF!</definedName>
    <definedName name="_ipm54">#REF!</definedName>
    <definedName name="_ipm56" localSheetId="1">#REF!</definedName>
    <definedName name="_ipm56" localSheetId="2">#REF!</definedName>
    <definedName name="_ipm56">#REF!</definedName>
    <definedName name="_ipm58" localSheetId="1">#REF!</definedName>
    <definedName name="_ipm58" localSheetId="2">#REF!</definedName>
    <definedName name="_ipm58">#REF!</definedName>
    <definedName name="_ipm60" localSheetId="1">#REF!</definedName>
    <definedName name="_ipm60" localSheetId="2">#REF!</definedName>
    <definedName name="_ipm60">#REF!</definedName>
    <definedName name="_ipm62" localSheetId="1">#REF!</definedName>
    <definedName name="_ipm62" localSheetId="2">#REF!</definedName>
    <definedName name="_ipm62">#REF!</definedName>
    <definedName name="_ipm64" localSheetId="1">#REF!</definedName>
    <definedName name="_ipm64" localSheetId="2">#REF!</definedName>
    <definedName name="_ipm64">#REF!</definedName>
    <definedName name="_ipm66" localSheetId="1">#REF!</definedName>
    <definedName name="_ipm66" localSheetId="2">#REF!</definedName>
    <definedName name="_ipm66">#REF!</definedName>
    <definedName name="_ipm68" localSheetId="1">#REF!</definedName>
    <definedName name="_ipm68" localSheetId="2">#REF!</definedName>
    <definedName name="_ipm68">#REF!</definedName>
    <definedName name="_ipm70" localSheetId="1">#REF!</definedName>
    <definedName name="_ipm70" localSheetId="2">#REF!</definedName>
    <definedName name="_ipm70">#REF!</definedName>
    <definedName name="_ipm72" localSheetId="1">#REF!</definedName>
    <definedName name="_ipm72" localSheetId="2">#REF!</definedName>
    <definedName name="_ipm72">#REF!</definedName>
    <definedName name="_ipm74" localSheetId="1">#REF!</definedName>
    <definedName name="_ipm74" localSheetId="2">#REF!</definedName>
    <definedName name="_ipm74">#REF!</definedName>
    <definedName name="_ipm76" localSheetId="1">#REF!</definedName>
    <definedName name="_ipm76" localSheetId="2">#REF!</definedName>
    <definedName name="_ipm76">#REF!</definedName>
    <definedName name="_ipm78" localSheetId="1">#REF!</definedName>
    <definedName name="_ipm78" localSheetId="2">#REF!</definedName>
    <definedName name="_ipm78">#REF!</definedName>
    <definedName name="_ipm80" localSheetId="1">#REF!</definedName>
    <definedName name="_ipm80" localSheetId="2">#REF!</definedName>
    <definedName name="_ipm80">#REF!</definedName>
    <definedName name="_ipm82" localSheetId="1">#REF!</definedName>
    <definedName name="_ipm82" localSheetId="2">#REF!</definedName>
    <definedName name="_ipm82">#REF!</definedName>
    <definedName name="_ipm84" localSheetId="1">#REF!</definedName>
    <definedName name="_ipm84" localSheetId="2">#REF!</definedName>
    <definedName name="_ipm84">#REF!</definedName>
    <definedName name="_ipm86" localSheetId="1">#REF!</definedName>
    <definedName name="_ipm86" localSheetId="2">#REF!</definedName>
    <definedName name="_ipm86">#REF!</definedName>
    <definedName name="_ipm88" localSheetId="1">#REF!</definedName>
    <definedName name="_ipm88" localSheetId="2">#REF!</definedName>
    <definedName name="_ipm88">#REF!</definedName>
    <definedName name="_ipm90" localSheetId="1">#REF!</definedName>
    <definedName name="_ipm90" localSheetId="2">#REF!</definedName>
    <definedName name="_ipm90">#REF!</definedName>
    <definedName name="_ipm92" localSheetId="1">#REF!</definedName>
    <definedName name="_ipm92" localSheetId="2">#REF!</definedName>
    <definedName name="_ipm92">#REF!</definedName>
    <definedName name="_ipm94" localSheetId="1">#REF!</definedName>
    <definedName name="_ipm94" localSheetId="2">#REF!</definedName>
    <definedName name="_ipm94">#REF!</definedName>
    <definedName name="_ipm96" localSheetId="1">#REF!</definedName>
    <definedName name="_ipm96" localSheetId="2">#REF!</definedName>
    <definedName name="_ipm96">#REF!</definedName>
    <definedName name="_ipm98" localSheetId="1">#REF!</definedName>
    <definedName name="_ipm98" localSheetId="2">#REF!</definedName>
    <definedName name="_ipm98">#REF!</definedName>
    <definedName name="_kl102" localSheetId="1">[1]ONDERLN8!#REF!</definedName>
    <definedName name="_kl102" localSheetId="2">[1]ONDERLN8!#REF!</definedName>
    <definedName name="_kl102">[1]ONDERLN8!#REF!</definedName>
    <definedName name="_kl104" localSheetId="1">[1]ONDERLN8!#REF!</definedName>
    <definedName name="_kl104" localSheetId="2">[1]ONDERLN8!#REF!</definedName>
    <definedName name="_kl104">[1]ONDERLN8!#REF!</definedName>
    <definedName name="_kl106" localSheetId="1">[1]ONDERLN8!#REF!</definedName>
    <definedName name="_kl106" localSheetId="2">[1]ONDERLN8!#REF!</definedName>
    <definedName name="_kl106">[1]ONDERLN8!#REF!</definedName>
    <definedName name="_kl108" localSheetId="1">[1]ONDERLN8!#REF!</definedName>
    <definedName name="_kl108" localSheetId="2">[1]ONDERLN8!#REF!</definedName>
    <definedName name="_kl108">[1]ONDERLN8!#REF!</definedName>
    <definedName name="_kl110" localSheetId="1">[1]ONDERLN8!#REF!</definedName>
    <definedName name="_kl110" localSheetId="2">[1]ONDERLN8!#REF!</definedName>
    <definedName name="_kl110">[1]ONDERLN8!#REF!</definedName>
    <definedName name="_kl30" localSheetId="1">#REF!</definedName>
    <definedName name="_kl30" localSheetId="2">#REF!</definedName>
    <definedName name="_kl30">#REF!</definedName>
    <definedName name="_kl32" localSheetId="1">#REF!</definedName>
    <definedName name="_kl32" localSheetId="2">#REF!</definedName>
    <definedName name="_kl32">#REF!</definedName>
    <definedName name="_kl34" localSheetId="1">#REF!</definedName>
    <definedName name="_kl34" localSheetId="2">#REF!</definedName>
    <definedName name="_kl34">#REF!</definedName>
    <definedName name="_kl36" localSheetId="1">#REF!</definedName>
    <definedName name="_kl36" localSheetId="2">#REF!</definedName>
    <definedName name="_kl36">#REF!</definedName>
    <definedName name="_kl38" localSheetId="1">#REF!</definedName>
    <definedName name="_kl38" localSheetId="2">#REF!</definedName>
    <definedName name="_kl38">#REF!</definedName>
    <definedName name="_kl40" localSheetId="1">#REF!</definedName>
    <definedName name="_kl40" localSheetId="2">#REF!</definedName>
    <definedName name="_kl40">#REF!</definedName>
    <definedName name="_kl42" localSheetId="1">#REF!</definedName>
    <definedName name="_kl42" localSheetId="2">#REF!</definedName>
    <definedName name="_kl42">#REF!</definedName>
    <definedName name="_kl44" localSheetId="1">#REF!</definedName>
    <definedName name="_kl44" localSheetId="2">#REF!</definedName>
    <definedName name="_kl44">#REF!</definedName>
    <definedName name="_kl46" localSheetId="1">#REF!</definedName>
    <definedName name="_kl46" localSheetId="2">#REF!</definedName>
    <definedName name="_kl46">#REF!</definedName>
    <definedName name="_kl48" localSheetId="1">#REF!</definedName>
    <definedName name="_kl48" localSheetId="2">#REF!</definedName>
    <definedName name="_kl48">#REF!</definedName>
    <definedName name="_kl50" localSheetId="1">#REF!</definedName>
    <definedName name="_kl50" localSheetId="2">#REF!</definedName>
    <definedName name="_kl50">#REF!</definedName>
    <definedName name="_kl52" localSheetId="1">#REF!</definedName>
    <definedName name="_kl52" localSheetId="2">#REF!</definedName>
    <definedName name="_kl52">#REF!</definedName>
    <definedName name="_kl54" localSheetId="1">#REF!</definedName>
    <definedName name="_kl54" localSheetId="2">#REF!</definedName>
    <definedName name="_kl54">#REF!</definedName>
    <definedName name="_kl56" localSheetId="1">#REF!</definedName>
    <definedName name="_kl56" localSheetId="2">#REF!</definedName>
    <definedName name="_kl56">#REF!</definedName>
    <definedName name="_kl58" localSheetId="1">#REF!</definedName>
    <definedName name="_kl58" localSheetId="2">#REF!</definedName>
    <definedName name="_kl58">#REF!</definedName>
    <definedName name="_kl60" localSheetId="1">#REF!</definedName>
    <definedName name="_kl60" localSheetId="2">#REF!</definedName>
    <definedName name="_kl60">#REF!</definedName>
    <definedName name="_kl62" localSheetId="1">#REF!</definedName>
    <definedName name="_kl62" localSheetId="2">#REF!</definedName>
    <definedName name="_kl62">#REF!</definedName>
    <definedName name="_kl64" localSheetId="1">#REF!</definedName>
    <definedName name="_kl64" localSheetId="2">#REF!</definedName>
    <definedName name="_kl64">#REF!</definedName>
    <definedName name="_kl66" localSheetId="1">#REF!</definedName>
    <definedName name="_kl66" localSheetId="2">#REF!</definedName>
    <definedName name="_kl66">#REF!</definedName>
    <definedName name="_kl68" localSheetId="1">#REF!</definedName>
    <definedName name="_kl68" localSheetId="2">#REF!</definedName>
    <definedName name="_kl68">#REF!</definedName>
    <definedName name="_kl70" localSheetId="1">#REF!</definedName>
    <definedName name="_kl70" localSheetId="2">#REF!</definedName>
    <definedName name="_kl70">#REF!</definedName>
    <definedName name="_kl72" localSheetId="1">#REF!</definedName>
    <definedName name="_kl72" localSheetId="2">#REF!</definedName>
    <definedName name="_kl72">#REF!</definedName>
    <definedName name="_kl74" localSheetId="1">#REF!</definedName>
    <definedName name="_kl74" localSheetId="2">#REF!</definedName>
    <definedName name="_kl74">#REF!</definedName>
    <definedName name="_kl76" localSheetId="1">#REF!</definedName>
    <definedName name="_kl76" localSheetId="2">#REF!</definedName>
    <definedName name="_kl76">#REF!</definedName>
    <definedName name="_kl78" localSheetId="1">#REF!</definedName>
    <definedName name="_kl78" localSheetId="2">#REF!</definedName>
    <definedName name="_kl78">#REF!</definedName>
    <definedName name="_kl80" localSheetId="1">#REF!</definedName>
    <definedName name="_kl80" localSheetId="2">#REF!</definedName>
    <definedName name="_kl80">#REF!</definedName>
    <definedName name="_kl82" localSheetId="1">#REF!</definedName>
    <definedName name="_kl82" localSheetId="2">#REF!</definedName>
    <definedName name="_kl82">#REF!</definedName>
    <definedName name="_kl84" localSheetId="1">#REF!</definedName>
    <definedName name="_kl84" localSheetId="2">#REF!</definedName>
    <definedName name="_kl84">#REF!</definedName>
    <definedName name="_kl86" localSheetId="1">#REF!</definedName>
    <definedName name="_kl86" localSheetId="2">#REF!</definedName>
    <definedName name="_kl86">#REF!</definedName>
    <definedName name="_kl88" localSheetId="1">#REF!</definedName>
    <definedName name="_kl88" localSheetId="2">#REF!</definedName>
    <definedName name="_kl88">#REF!</definedName>
    <definedName name="_kl90" localSheetId="1">#REF!</definedName>
    <definedName name="_kl90" localSheetId="2">#REF!</definedName>
    <definedName name="_kl90">#REF!</definedName>
    <definedName name="_kl92" localSheetId="1">#REF!</definedName>
    <definedName name="_kl92" localSheetId="2">#REF!</definedName>
    <definedName name="_kl92">#REF!</definedName>
    <definedName name="_kl94" localSheetId="1">#REF!</definedName>
    <definedName name="_kl94" localSheetId="2">#REF!</definedName>
    <definedName name="_kl94">#REF!</definedName>
    <definedName name="_kl96" localSheetId="1">#REF!</definedName>
    <definedName name="_kl96" localSheetId="2">#REF!</definedName>
    <definedName name="_kl96">#REF!</definedName>
    <definedName name="_kl98" localSheetId="1">#REF!</definedName>
    <definedName name="_kl98" localSheetId="2">#REF!</definedName>
    <definedName name="_kl98">#REF!</definedName>
    <definedName name="_kld30" localSheetId="1">#REF!</definedName>
    <definedName name="_kld30" localSheetId="2">#REF!</definedName>
    <definedName name="_kld30">#REF!</definedName>
    <definedName name="_MatInverse_In" localSheetId="1" hidden="1">[1]ONDERLN8!#REF!</definedName>
    <definedName name="_MatInverse_In" localSheetId="2" hidden="1">[1]ONDERLN8!#REF!</definedName>
    <definedName name="_MatInverse_In" hidden="1">[1]ONDERLN8!#REF!</definedName>
    <definedName name="_MatMult_A" localSheetId="1" hidden="1">[1]ONDERLN8!#REF!</definedName>
    <definedName name="_MatMult_A" localSheetId="2" hidden="1">[1]ONDERLN8!#REF!</definedName>
    <definedName name="_MatMult_A" hidden="1">[1]ONDERLN8!#REF!</definedName>
    <definedName name="_MatMult_AxB" localSheetId="1" hidden="1">[1]ONDERLN8!#REF!</definedName>
    <definedName name="_MatMult_AxB" localSheetId="2" hidden="1">[1]ONDERLN8!#REF!</definedName>
    <definedName name="_MatMult_AxB" hidden="1">[1]ONDERLN8!#REF!</definedName>
    <definedName name="_MatMult_B" localSheetId="1" hidden="1">[1]ONDERLN8!#REF!</definedName>
    <definedName name="_MatMult_B" localSheetId="2" hidden="1">[1]ONDERLN8!#REF!</definedName>
    <definedName name="_MatMult_B" hidden="1">[1]ONDERLN8!#REF!</definedName>
    <definedName name="grlla" localSheetId="1">[1]ONDERLN8!#REF!</definedName>
    <definedName name="grlla" localSheetId="2">[1]ONDERLN8!#REF!</definedName>
    <definedName name="grlla">[1]ONDERLN8!#REF!</definedName>
    <definedName name="INVRala" localSheetId="1">#REF!</definedName>
    <definedName name="INVRala" localSheetId="2">#REF!</definedName>
    <definedName name="INVRala">#REF!</definedName>
    <definedName name="klla" localSheetId="1">#REF!</definedName>
    <definedName name="klla" localSheetId="2">#REF!</definedName>
    <definedName name="klla">#REF!</definedName>
    <definedName name="prob102" localSheetId="1">[1]ONDERLN8!#REF!</definedName>
    <definedName name="prob102" localSheetId="2">[1]ONDERLN8!#REF!</definedName>
    <definedName name="prob102">[1]ONDERLN8!#REF!</definedName>
    <definedName name="prob104" localSheetId="1">[1]ONDERLN8!#REF!</definedName>
    <definedName name="prob104" localSheetId="2">[1]ONDERLN8!#REF!</definedName>
    <definedName name="prob104">[1]ONDERLN8!#REF!</definedName>
    <definedName name="prob106" localSheetId="1">[1]ONDERLN8!#REF!</definedName>
    <definedName name="prob106" localSheetId="2">[1]ONDERLN8!#REF!</definedName>
    <definedName name="prob106">[1]ONDERLN8!#REF!</definedName>
    <definedName name="prob108" localSheetId="1">[1]ONDERLN8!#REF!</definedName>
    <definedName name="prob108" localSheetId="2">[1]ONDERLN8!#REF!</definedName>
    <definedName name="prob108">[1]ONDERLN8!#REF!</definedName>
    <definedName name="prob110" localSheetId="1">[1]ONDERLN8!#REF!</definedName>
    <definedName name="prob110" localSheetId="2">[1]ONDERLN8!#REF!</definedName>
    <definedName name="prob110">[1]ONDERLN8!#REF!</definedName>
    <definedName name="prob30" localSheetId="1">#REF!</definedName>
    <definedName name="prob30" localSheetId="2">#REF!</definedName>
    <definedName name="prob30">#REF!</definedName>
    <definedName name="prob32" localSheetId="1">#REF!</definedName>
    <definedName name="prob32" localSheetId="2">#REF!</definedName>
    <definedName name="prob32">#REF!</definedName>
    <definedName name="prob34" localSheetId="1">#REF!</definedName>
    <definedName name="prob34" localSheetId="2">#REF!</definedName>
    <definedName name="prob34">#REF!</definedName>
    <definedName name="prob36" localSheetId="1">#REF!</definedName>
    <definedName name="prob36" localSheetId="2">#REF!</definedName>
    <definedName name="prob36">#REF!</definedName>
    <definedName name="prob38" localSheetId="1">#REF!</definedName>
    <definedName name="prob38" localSheetId="2">#REF!</definedName>
    <definedName name="prob38">#REF!</definedName>
    <definedName name="prob40" localSheetId="1">#REF!</definedName>
    <definedName name="prob40" localSheetId="2">#REF!</definedName>
    <definedName name="prob40">#REF!</definedName>
    <definedName name="prob42" localSheetId="1">#REF!</definedName>
    <definedName name="prob42" localSheetId="2">#REF!</definedName>
    <definedName name="prob42">#REF!</definedName>
    <definedName name="prob44" localSheetId="1">#REF!</definedName>
    <definedName name="prob44" localSheetId="2">#REF!</definedName>
    <definedName name="prob44">#REF!</definedName>
    <definedName name="prob46" localSheetId="1">#REF!</definedName>
    <definedName name="prob46" localSheetId="2">#REF!</definedName>
    <definedName name="prob46">#REF!</definedName>
    <definedName name="prob48" localSheetId="1">#REF!</definedName>
    <definedName name="prob48" localSheetId="2">#REF!</definedName>
    <definedName name="prob48">#REF!</definedName>
    <definedName name="prob50" localSheetId="1">#REF!</definedName>
    <definedName name="prob50" localSheetId="2">#REF!</definedName>
    <definedName name="prob50">#REF!</definedName>
    <definedName name="prob52" localSheetId="1">#REF!</definedName>
    <definedName name="prob52" localSheetId="2">#REF!</definedName>
    <definedName name="prob52">#REF!</definedName>
    <definedName name="prob54" localSheetId="1">#REF!</definedName>
    <definedName name="prob54" localSheetId="2">#REF!</definedName>
    <definedName name="prob54">#REF!</definedName>
    <definedName name="prob56" localSheetId="1">#REF!</definedName>
    <definedName name="prob56" localSheetId="2">#REF!</definedName>
    <definedName name="prob56">#REF!</definedName>
    <definedName name="prob58" localSheetId="1">#REF!</definedName>
    <definedName name="prob58" localSheetId="2">#REF!</definedName>
    <definedName name="prob58">#REF!</definedName>
    <definedName name="prob60" localSheetId="1">#REF!</definedName>
    <definedName name="prob60" localSheetId="2">#REF!</definedName>
    <definedName name="prob60">#REF!</definedName>
    <definedName name="prob62" localSheetId="1">#REF!</definedName>
    <definedName name="prob62" localSheetId="2">#REF!</definedName>
    <definedName name="prob62">#REF!</definedName>
    <definedName name="prob64" localSheetId="1">#REF!</definedName>
    <definedName name="prob64" localSheetId="2">#REF!</definedName>
    <definedName name="prob64">#REF!</definedName>
    <definedName name="prob66" localSheetId="1">#REF!</definedName>
    <definedName name="prob66" localSheetId="2">#REF!</definedName>
    <definedName name="prob66">#REF!</definedName>
    <definedName name="prob68" localSheetId="1">#REF!</definedName>
    <definedName name="prob68" localSheetId="2">#REF!</definedName>
    <definedName name="prob68">#REF!</definedName>
    <definedName name="prob70" localSheetId="1">#REF!</definedName>
    <definedName name="prob70" localSheetId="2">#REF!</definedName>
    <definedName name="prob70">#REF!</definedName>
    <definedName name="prob72" localSheetId="1">#REF!</definedName>
    <definedName name="prob72" localSheetId="2">#REF!</definedName>
    <definedName name="prob72">#REF!</definedName>
    <definedName name="prob74" localSheetId="1">#REF!</definedName>
    <definedName name="prob74" localSheetId="2">#REF!</definedName>
    <definedName name="prob74">#REF!</definedName>
    <definedName name="prob76" localSheetId="1">#REF!</definedName>
    <definedName name="prob76" localSheetId="2">#REF!</definedName>
    <definedName name="prob76">#REF!</definedName>
    <definedName name="prob78" localSheetId="1">#REF!</definedName>
    <definedName name="prob78" localSheetId="2">#REF!</definedName>
    <definedName name="prob78">#REF!</definedName>
    <definedName name="prob80" localSheetId="1">#REF!</definedName>
    <definedName name="prob80" localSheetId="2">#REF!</definedName>
    <definedName name="prob80">#REF!</definedName>
    <definedName name="prob82" localSheetId="1">#REF!</definedName>
    <definedName name="prob82" localSheetId="2">#REF!</definedName>
    <definedName name="prob82">#REF!</definedName>
    <definedName name="prob84" localSheetId="1">#REF!</definedName>
    <definedName name="prob84" localSheetId="2">#REF!</definedName>
    <definedName name="prob84">#REF!</definedName>
    <definedName name="prob86" localSheetId="1">#REF!</definedName>
    <definedName name="prob86" localSheetId="2">#REF!</definedName>
    <definedName name="prob86">#REF!</definedName>
    <definedName name="prob88" localSheetId="1">#REF!</definedName>
    <definedName name="prob88" localSheetId="2">#REF!</definedName>
    <definedName name="prob88">#REF!</definedName>
    <definedName name="prob90" localSheetId="1">#REF!</definedName>
    <definedName name="prob90" localSheetId="2">#REF!</definedName>
    <definedName name="prob90">#REF!</definedName>
    <definedName name="prob92" localSheetId="1">#REF!</definedName>
    <definedName name="prob92" localSheetId="2">#REF!</definedName>
    <definedName name="prob92">#REF!</definedName>
    <definedName name="prob94" localSheetId="1">#REF!</definedName>
    <definedName name="prob94" localSheetId="2">#REF!</definedName>
    <definedName name="prob94">#REF!</definedName>
    <definedName name="prob96" localSheetId="1">#REF!</definedName>
    <definedName name="prob96" localSheetId="2">#REF!</definedName>
    <definedName name="prob96">#REF!</definedName>
    <definedName name="prob98" localSheetId="1">#REF!</definedName>
    <definedName name="prob98" localSheetId="2">#REF!</definedName>
    <definedName name="prob98">#REF!</definedName>
    <definedName name="rate30" localSheetId="1">#REF!</definedName>
    <definedName name="rate30" localSheetId="2">#REF!</definedName>
    <definedName name="rate30">#REF!</definedName>
    <definedName name="ratela" localSheetId="1">#REF!</definedName>
    <definedName name="ratela" localSheetId="2">#REF!</definedName>
    <definedName name="ratela">#REF!</definedName>
  </definedNames>
  <calcPr calcId="191029"/>
</workbook>
</file>

<file path=xl/calcChain.xml><?xml version="1.0" encoding="utf-8"?>
<calcChain xmlns="http://schemas.openxmlformats.org/spreadsheetml/2006/main">
  <c r="E5" i="3" l="1"/>
  <c r="M6" i="8"/>
  <c r="M9" i="8"/>
  <c r="M10" i="8"/>
  <c r="M12" i="8"/>
  <c r="M13" i="8"/>
  <c r="M14" i="8"/>
  <c r="M15" i="8"/>
  <c r="M20" i="8"/>
  <c r="M23" i="8"/>
  <c r="M26" i="8"/>
  <c r="N26" i="8" s="1"/>
  <c r="O26" i="8" s="1"/>
  <c r="E5" i="8"/>
  <c r="F5" i="8"/>
  <c r="G5" i="8"/>
  <c r="H5" i="8"/>
  <c r="I5" i="8"/>
  <c r="M5" i="8" s="1"/>
  <c r="J5" i="8"/>
  <c r="K5" i="8"/>
  <c r="E6" i="8"/>
  <c r="F6" i="8"/>
  <c r="G6" i="8"/>
  <c r="H6" i="8"/>
  <c r="I6" i="8"/>
  <c r="J6" i="8"/>
  <c r="K6" i="8"/>
  <c r="E7" i="8"/>
  <c r="F7" i="8"/>
  <c r="G7" i="8"/>
  <c r="H7" i="8"/>
  <c r="I7" i="8"/>
  <c r="M7" i="8" s="1"/>
  <c r="J7" i="8"/>
  <c r="K7" i="8"/>
  <c r="E8" i="8"/>
  <c r="F8" i="8"/>
  <c r="G8" i="8"/>
  <c r="H8" i="8"/>
  <c r="I8" i="8"/>
  <c r="M8" i="8" s="1"/>
  <c r="J8" i="8"/>
  <c r="K8" i="8"/>
  <c r="E9" i="8"/>
  <c r="F9" i="8"/>
  <c r="G9" i="8"/>
  <c r="H9" i="8"/>
  <c r="I9" i="8"/>
  <c r="J9" i="8"/>
  <c r="K9" i="8"/>
  <c r="E10" i="8"/>
  <c r="F10" i="8"/>
  <c r="G10" i="8"/>
  <c r="H10" i="8"/>
  <c r="I10" i="8"/>
  <c r="J10" i="8"/>
  <c r="K10" i="8"/>
  <c r="E11" i="8"/>
  <c r="F11" i="8"/>
  <c r="G11" i="8"/>
  <c r="H11" i="8"/>
  <c r="I11" i="8"/>
  <c r="M11" i="8" s="1"/>
  <c r="J11" i="8"/>
  <c r="K11" i="8"/>
  <c r="E12" i="8"/>
  <c r="F12" i="8"/>
  <c r="G12" i="8"/>
  <c r="H12" i="8"/>
  <c r="I12" i="8"/>
  <c r="J12" i="8"/>
  <c r="K12" i="8"/>
  <c r="E13" i="8"/>
  <c r="F13" i="8"/>
  <c r="G13" i="8"/>
  <c r="H13" i="8"/>
  <c r="I13" i="8"/>
  <c r="J13" i="8"/>
  <c r="K13" i="8"/>
  <c r="E14" i="8"/>
  <c r="F14" i="8"/>
  <c r="G14" i="8"/>
  <c r="H14" i="8"/>
  <c r="I14" i="8"/>
  <c r="J14" i="8"/>
  <c r="K14" i="8"/>
  <c r="E15" i="8"/>
  <c r="F15" i="8"/>
  <c r="G15" i="8"/>
  <c r="H15" i="8"/>
  <c r="I15" i="8"/>
  <c r="J15" i="8"/>
  <c r="K15" i="8"/>
  <c r="E16" i="8"/>
  <c r="F16" i="8"/>
  <c r="G16" i="8"/>
  <c r="H16" i="8"/>
  <c r="I16" i="8"/>
  <c r="M16" i="8" s="1"/>
  <c r="J16" i="8"/>
  <c r="K16" i="8"/>
  <c r="E17" i="8"/>
  <c r="F17" i="8"/>
  <c r="G17" i="8"/>
  <c r="H17" i="8"/>
  <c r="I17" i="8"/>
  <c r="M17" i="8" s="1"/>
  <c r="N17" i="8" s="1"/>
  <c r="O17" i="8" s="1"/>
  <c r="J17" i="8"/>
  <c r="K17" i="8"/>
  <c r="E18" i="8"/>
  <c r="F18" i="8"/>
  <c r="G18" i="8"/>
  <c r="H18" i="8"/>
  <c r="I18" i="8"/>
  <c r="M18" i="8" s="1"/>
  <c r="J18" i="8"/>
  <c r="K18" i="8"/>
  <c r="E19" i="8"/>
  <c r="F19" i="8"/>
  <c r="G19" i="8"/>
  <c r="H19" i="8"/>
  <c r="I19" i="8"/>
  <c r="M19" i="8" s="1"/>
  <c r="J19" i="8"/>
  <c r="K19" i="8"/>
  <c r="E20" i="8"/>
  <c r="F20" i="8"/>
  <c r="G20" i="8"/>
  <c r="H20" i="8"/>
  <c r="I20" i="8"/>
  <c r="J20" i="8"/>
  <c r="K20" i="8"/>
  <c r="E21" i="8"/>
  <c r="F21" i="8"/>
  <c r="G21" i="8"/>
  <c r="H21" i="8"/>
  <c r="I21" i="8"/>
  <c r="M21" i="8" s="1"/>
  <c r="J21" i="8"/>
  <c r="K21" i="8"/>
  <c r="E22" i="8"/>
  <c r="F22" i="8"/>
  <c r="G22" i="8"/>
  <c r="H22" i="8"/>
  <c r="I22" i="8"/>
  <c r="M22" i="8" s="1"/>
  <c r="J22" i="8"/>
  <c r="K22" i="8"/>
  <c r="E23" i="8"/>
  <c r="F23" i="8"/>
  <c r="G23" i="8"/>
  <c r="H23" i="8"/>
  <c r="I23" i="8"/>
  <c r="J23" i="8"/>
  <c r="K23" i="8"/>
  <c r="E24" i="8"/>
  <c r="F24" i="8"/>
  <c r="G24" i="8"/>
  <c r="H24" i="8"/>
  <c r="I24" i="8"/>
  <c r="M24" i="8" s="1"/>
  <c r="J24" i="8"/>
  <c r="K24" i="8"/>
  <c r="E25" i="8"/>
  <c r="F25" i="8"/>
  <c r="G25" i="8"/>
  <c r="H25" i="8"/>
  <c r="I25" i="8"/>
  <c r="M25" i="8" s="1"/>
  <c r="N25" i="8" s="1"/>
  <c r="O25" i="8" s="1"/>
  <c r="J25" i="8"/>
  <c r="K25" i="8"/>
  <c r="E26" i="8"/>
  <c r="F26" i="8"/>
  <c r="G26" i="8"/>
  <c r="H26" i="8"/>
  <c r="I26" i="8"/>
  <c r="J26" i="8"/>
  <c r="K26" i="8"/>
  <c r="E27" i="8"/>
  <c r="F27" i="8"/>
  <c r="G27" i="8"/>
  <c r="H27" i="8"/>
  <c r="I27" i="8"/>
  <c r="M27" i="8" s="1"/>
  <c r="N27" i="8" s="1"/>
  <c r="O27" i="8" s="1"/>
  <c r="J27" i="8"/>
  <c r="K27" i="8"/>
  <c r="G4" i="8"/>
  <c r="F4" i="8"/>
  <c r="H4" i="8"/>
  <c r="I4" i="8"/>
  <c r="M4" i="8" s="1"/>
  <c r="J4" i="8"/>
  <c r="K4" i="8"/>
  <c r="E4" i="8"/>
  <c r="L11" i="2"/>
  <c r="N24" i="8" l="1"/>
  <c r="O24" i="8" s="1"/>
  <c r="N11" i="8"/>
  <c r="O11" i="8" s="1"/>
  <c r="N4" i="8"/>
  <c r="O4" i="8" s="1"/>
  <c r="N22" i="8"/>
  <c r="O22" i="8" s="1"/>
  <c r="N19" i="8"/>
  <c r="O19" i="8" s="1"/>
  <c r="N21" i="8"/>
  <c r="O21" i="8" s="1"/>
  <c r="N8" i="8"/>
  <c r="O8" i="8" s="1"/>
  <c r="N23" i="8"/>
  <c r="O23" i="8" s="1"/>
  <c r="N15" i="8"/>
  <c r="O15" i="8" s="1"/>
  <c r="N9" i="8"/>
  <c r="O9" i="8" s="1"/>
  <c r="N5" i="8"/>
  <c r="O5" i="8" s="1"/>
  <c r="N16" i="8"/>
  <c r="O16" i="8" s="1"/>
  <c r="N7" i="8"/>
  <c r="O7" i="8" s="1"/>
  <c r="N20" i="8"/>
  <c r="O20" i="8" s="1"/>
  <c r="N18" i="8"/>
  <c r="O18" i="8" s="1"/>
  <c r="N14" i="8"/>
  <c r="O14" i="8" s="1"/>
  <c r="N13" i="8"/>
  <c r="O13" i="8" s="1"/>
  <c r="N12" i="8"/>
  <c r="O12" i="8" s="1"/>
  <c r="N10" i="8"/>
  <c r="O10" i="8" s="1"/>
  <c r="N6" i="8"/>
  <c r="O6" i="8" s="1"/>
  <c r="I27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F57" i="9" l="1"/>
  <c r="C56" i="9"/>
  <c r="C55" i="9"/>
  <c r="C54" i="9"/>
  <c r="F54" i="9" s="1"/>
  <c r="C53" i="9"/>
  <c r="F52" i="9"/>
  <c r="C52" i="9"/>
  <c r="C51" i="9"/>
  <c r="C50" i="9"/>
  <c r="F50" i="9" s="1"/>
  <c r="C49" i="9"/>
  <c r="C48" i="9"/>
  <c r="C47" i="9"/>
  <c r="F47" i="9" s="1"/>
  <c r="F46" i="9"/>
  <c r="C46" i="9"/>
  <c r="F45" i="9"/>
  <c r="C45" i="9"/>
  <c r="C44" i="9"/>
  <c r="C43" i="9"/>
  <c r="F43" i="9" s="1"/>
  <c r="C42" i="9"/>
  <c r="C41" i="9"/>
  <c r="C40" i="9"/>
  <c r="F40" i="9" s="1"/>
  <c r="F39" i="9"/>
  <c r="C39" i="9"/>
  <c r="F38" i="9"/>
  <c r="C38" i="9"/>
  <c r="C37" i="9"/>
  <c r="F37" i="9" s="1"/>
  <c r="C36" i="9"/>
  <c r="F36" i="9" s="1"/>
  <c r="C35" i="9"/>
  <c r="C34" i="9"/>
  <c r="F27" i="9"/>
  <c r="C26" i="9"/>
  <c r="E26" i="9" s="1"/>
  <c r="F26" i="9" s="1"/>
  <c r="C25" i="9"/>
  <c r="E25" i="9" s="1"/>
  <c r="F25" i="9" s="1"/>
  <c r="C24" i="9"/>
  <c r="F23" i="9"/>
  <c r="E23" i="9"/>
  <c r="C23" i="9"/>
  <c r="C22" i="9"/>
  <c r="C21" i="9"/>
  <c r="E21" i="9" s="1"/>
  <c r="F21" i="9" s="1"/>
  <c r="C20" i="9"/>
  <c r="E20" i="9" s="1"/>
  <c r="F20" i="9" s="1"/>
  <c r="C19" i="9"/>
  <c r="E18" i="9"/>
  <c r="F18" i="9" s="1"/>
  <c r="C18" i="9"/>
  <c r="C17" i="9"/>
  <c r="E16" i="9"/>
  <c r="F16" i="9" s="1"/>
  <c r="C16" i="9"/>
  <c r="C15" i="9"/>
  <c r="C14" i="9"/>
  <c r="E14" i="9" s="1"/>
  <c r="F14" i="9" s="1"/>
  <c r="C13" i="9"/>
  <c r="C12" i="9"/>
  <c r="C11" i="9"/>
  <c r="E11" i="9" s="1"/>
  <c r="F11" i="9" s="1"/>
  <c r="C10" i="9"/>
  <c r="E9" i="9"/>
  <c r="F9" i="9" s="1"/>
  <c r="C9" i="9"/>
  <c r="C8" i="9"/>
  <c r="E8" i="9" s="1"/>
  <c r="F8" i="9" s="1"/>
  <c r="C7" i="9"/>
  <c r="E7" i="9" s="1"/>
  <c r="F7" i="9" s="1"/>
  <c r="E6" i="9"/>
  <c r="F6" i="9" s="1"/>
  <c r="C6" i="9"/>
  <c r="E5" i="9"/>
  <c r="F5" i="9" s="1"/>
  <c r="C5" i="9"/>
  <c r="C4" i="9"/>
  <c r="E17" i="9" l="1"/>
  <c r="F17" i="9" s="1"/>
  <c r="E12" i="9"/>
  <c r="F12" i="9" s="1"/>
  <c r="E4" i="9"/>
  <c r="F4" i="9" s="1"/>
  <c r="G5" i="9" s="1"/>
  <c r="F44" i="9"/>
  <c r="F34" i="9"/>
  <c r="G35" i="9" s="1"/>
  <c r="F41" i="9"/>
  <c r="F48" i="9"/>
  <c r="E10" i="9"/>
  <c r="F10" i="9" s="1"/>
  <c r="E13" i="9"/>
  <c r="F13" i="9" s="1"/>
  <c r="F35" i="9"/>
  <c r="F55" i="9"/>
  <c r="E19" i="9"/>
  <c r="F19" i="9" s="1"/>
  <c r="F42" i="9"/>
  <c r="F49" i="9"/>
  <c r="F56" i="9"/>
  <c r="F53" i="9"/>
  <c r="E15" i="9"/>
  <c r="F15" i="9" s="1"/>
  <c r="F51" i="9"/>
  <c r="E24" i="9"/>
  <c r="F24" i="9" s="1"/>
  <c r="E22" i="9"/>
  <c r="F22" i="9" s="1"/>
  <c r="G36" i="9" l="1"/>
  <c r="H35" i="9" s="1"/>
  <c r="H34" i="9"/>
  <c r="I34" i="9" s="1"/>
  <c r="H4" i="9"/>
  <c r="G6" i="9"/>
  <c r="I4" i="9"/>
  <c r="L27" i="3"/>
  <c r="L28" i="3"/>
  <c r="L26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5" i="3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4" i="4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G37" i="9" l="1"/>
  <c r="H36" i="9" s="1"/>
  <c r="I35" i="9"/>
  <c r="G7" i="9"/>
  <c r="H6" i="9"/>
  <c r="H5" i="9"/>
  <c r="I5" i="9" s="1"/>
  <c r="Q4" i="8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E25" i="3"/>
  <c r="F25" i="3"/>
  <c r="E26" i="3"/>
  <c r="F26" i="3"/>
  <c r="E27" i="3"/>
  <c r="F27" i="3"/>
  <c r="E28" i="3"/>
  <c r="F28" i="3"/>
  <c r="F5" i="3"/>
  <c r="B5" i="3"/>
  <c r="G38" i="9" l="1"/>
  <c r="I36" i="9"/>
  <c r="G8" i="9"/>
  <c r="H7" i="9"/>
  <c r="I6" i="9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G9" i="9" l="1"/>
  <c r="I7" i="9"/>
  <c r="H8" i="9"/>
  <c r="G39" i="9"/>
  <c r="H38" i="9"/>
  <c r="H37" i="9"/>
  <c r="I37" i="9" s="1"/>
  <c r="C19" i="2"/>
  <c r="C20" i="2"/>
  <c r="C21" i="2"/>
  <c r="C22" i="2"/>
  <c r="C23" i="2"/>
  <c r="C24" i="2"/>
  <c r="C25" i="2"/>
  <c r="C26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G40" i="9" l="1"/>
  <c r="I38" i="9"/>
  <c r="I8" i="9"/>
  <c r="G10" i="9"/>
  <c r="H9" i="9"/>
  <c r="G11" i="9" l="1"/>
  <c r="I9" i="9"/>
  <c r="G41" i="9"/>
  <c r="H40" i="9"/>
  <c r="H39" i="9"/>
  <c r="I39" i="9" s="1"/>
  <c r="C5" i="3"/>
  <c r="B6" i="3"/>
  <c r="G12" i="9" l="1"/>
  <c r="H10" i="9"/>
  <c r="I10" i="9" s="1"/>
  <c r="G42" i="9"/>
  <c r="I40" i="9"/>
  <c r="B7" i="3"/>
  <c r="C6" i="3"/>
  <c r="G13" i="9" l="1"/>
  <c r="G43" i="9"/>
  <c r="H42" i="9"/>
  <c r="H41" i="9"/>
  <c r="I41" i="9" s="1"/>
  <c r="H11" i="9"/>
  <c r="I11" i="9" s="1"/>
  <c r="B8" i="3"/>
  <c r="C7" i="3"/>
  <c r="B9" i="3"/>
  <c r="G44" i="9" l="1"/>
  <c r="I42" i="9"/>
  <c r="G14" i="9"/>
  <c r="H12" i="9"/>
  <c r="I12" i="9" s="1"/>
  <c r="B10" i="3"/>
  <c r="C9" i="3"/>
  <c r="G45" i="9" l="1"/>
  <c r="G15" i="9"/>
  <c r="H14" i="9"/>
  <c r="H13" i="9"/>
  <c r="I13" i="9" s="1"/>
  <c r="H43" i="9"/>
  <c r="I43" i="9" s="1"/>
  <c r="C8" i="3"/>
  <c r="B11" i="3"/>
  <c r="H15" i="9" l="1"/>
  <c r="I14" i="9"/>
  <c r="G16" i="9"/>
  <c r="G46" i="9"/>
  <c r="H45" i="9"/>
  <c r="H44" i="9"/>
  <c r="I44" i="9" s="1"/>
  <c r="C10" i="3"/>
  <c r="B12" i="3"/>
  <c r="G47" i="9" l="1"/>
  <c r="I45" i="9"/>
  <c r="G17" i="9"/>
  <c r="H16" i="9" s="1"/>
  <c r="I15" i="9"/>
  <c r="C12" i="3"/>
  <c r="B13" i="3"/>
  <c r="G48" i="9" l="1"/>
  <c r="G18" i="9"/>
  <c r="I16" i="9"/>
  <c r="H46" i="9"/>
  <c r="I46" i="9" s="1"/>
  <c r="C11" i="3"/>
  <c r="B14" i="3"/>
  <c r="C13" i="3"/>
  <c r="G49" i="9" l="1"/>
  <c r="G19" i="9"/>
  <c r="H18" i="9"/>
  <c r="H17" i="9"/>
  <c r="I17" i="9" s="1"/>
  <c r="H47" i="9"/>
  <c r="I47" i="9" s="1"/>
  <c r="B15" i="3"/>
  <c r="C14" i="3"/>
  <c r="G50" i="9" l="1"/>
  <c r="H49" i="9"/>
  <c r="H48" i="9"/>
  <c r="I48" i="9" s="1"/>
  <c r="G20" i="9"/>
  <c r="I18" i="9"/>
  <c r="C15" i="3"/>
  <c r="B16" i="3"/>
  <c r="G51" i="9" l="1"/>
  <c r="H50" i="9" s="1"/>
  <c r="I49" i="9"/>
  <c r="G21" i="9"/>
  <c r="H20" i="9"/>
  <c r="I19" i="9"/>
  <c r="H19" i="9"/>
  <c r="B17" i="3"/>
  <c r="I20" i="9" l="1"/>
  <c r="G22" i="9"/>
  <c r="H21" i="9"/>
  <c r="I50" i="9"/>
  <c r="G52" i="9"/>
  <c r="B18" i="3"/>
  <c r="C16" i="3"/>
  <c r="G53" i="9" l="1"/>
  <c r="H52" i="9"/>
  <c r="H51" i="9"/>
  <c r="I51" i="9" s="1"/>
  <c r="I21" i="9"/>
  <c r="G23" i="9"/>
  <c r="H22" i="9"/>
  <c r="C18" i="3"/>
  <c r="B19" i="3"/>
  <c r="C17" i="3"/>
  <c r="G24" i="9" l="1"/>
  <c r="H23" i="9"/>
  <c r="I22" i="9"/>
  <c r="G54" i="9"/>
  <c r="I52" i="9"/>
  <c r="C19" i="3"/>
  <c r="B20" i="3"/>
  <c r="G55" i="9" l="1"/>
  <c r="H53" i="9"/>
  <c r="I53" i="9" s="1"/>
  <c r="G25" i="9"/>
  <c r="I23" i="9"/>
  <c r="C20" i="3"/>
  <c r="B21" i="3"/>
  <c r="G56" i="9" l="1"/>
  <c r="G26" i="9"/>
  <c r="H25" i="9"/>
  <c r="I24" i="9"/>
  <c r="H24" i="9"/>
  <c r="H54" i="9"/>
  <c r="I54" i="9" s="1"/>
  <c r="C21" i="3"/>
  <c r="B22" i="3"/>
  <c r="G27" i="9" l="1"/>
  <c r="I25" i="9"/>
  <c r="G57" i="9"/>
  <c r="H56" i="9"/>
  <c r="H55" i="9"/>
  <c r="I55" i="9" s="1"/>
  <c r="B23" i="3"/>
  <c r="C22" i="3"/>
  <c r="H27" i="9" l="1"/>
  <c r="H26" i="9"/>
  <c r="I26" i="9" s="1"/>
  <c r="I57" i="9"/>
  <c r="H57" i="9"/>
  <c r="I56" i="9"/>
  <c r="C23" i="3"/>
  <c r="B24" i="3"/>
  <c r="J26" i="9" l="1"/>
  <c r="K26" i="9" s="1"/>
  <c r="J21" i="9"/>
  <c r="K21" i="9" s="1"/>
  <c r="J23" i="9"/>
  <c r="K23" i="9" s="1"/>
  <c r="J25" i="9"/>
  <c r="K25" i="9" s="1"/>
  <c r="J22" i="9"/>
  <c r="K22" i="9" s="1"/>
  <c r="J24" i="9"/>
  <c r="K24" i="9" s="1"/>
  <c r="J20" i="9"/>
  <c r="K20" i="9" s="1"/>
  <c r="J27" i="9"/>
  <c r="K27" i="9" s="1"/>
  <c r="J4" i="9"/>
  <c r="K4" i="9" s="1"/>
  <c r="J6" i="9"/>
  <c r="K6" i="9" s="1"/>
  <c r="J5" i="9"/>
  <c r="K5" i="9" s="1"/>
  <c r="J7" i="9"/>
  <c r="K7" i="9" s="1"/>
  <c r="J9" i="9"/>
  <c r="K9" i="9" s="1"/>
  <c r="J8" i="9"/>
  <c r="K8" i="9" s="1"/>
  <c r="J10" i="9"/>
  <c r="K10" i="9" s="1"/>
  <c r="J11" i="9"/>
  <c r="K11" i="9" s="1"/>
  <c r="J13" i="9"/>
  <c r="K13" i="9" s="1"/>
  <c r="J12" i="9"/>
  <c r="K12" i="9" s="1"/>
  <c r="J14" i="9"/>
  <c r="K14" i="9" s="1"/>
  <c r="J16" i="9"/>
  <c r="K16" i="9" s="1"/>
  <c r="J15" i="9"/>
  <c r="K15" i="9" s="1"/>
  <c r="J17" i="9"/>
  <c r="K17" i="9" s="1"/>
  <c r="J18" i="9"/>
  <c r="K18" i="9" s="1"/>
  <c r="J19" i="9"/>
  <c r="K19" i="9" s="1"/>
  <c r="J57" i="9"/>
  <c r="K57" i="9" s="1"/>
  <c r="J35" i="9"/>
  <c r="K35" i="9" s="1"/>
  <c r="J34" i="9"/>
  <c r="K34" i="9" s="1"/>
  <c r="J36" i="9"/>
  <c r="K36" i="9" s="1"/>
  <c r="J38" i="9"/>
  <c r="K38" i="9" s="1"/>
  <c r="J40" i="9"/>
  <c r="K40" i="9" s="1"/>
  <c r="J37" i="9"/>
  <c r="K37" i="9" s="1"/>
  <c r="J42" i="9"/>
  <c r="K42" i="9" s="1"/>
  <c r="J39" i="9"/>
  <c r="K39" i="9" s="1"/>
  <c r="J41" i="9"/>
  <c r="K41" i="9" s="1"/>
  <c r="J43" i="9"/>
  <c r="K43" i="9" s="1"/>
  <c r="J44" i="9"/>
  <c r="K44" i="9" s="1"/>
  <c r="J45" i="9"/>
  <c r="K45" i="9" s="1"/>
  <c r="J46" i="9"/>
  <c r="K46" i="9" s="1"/>
  <c r="J47" i="9"/>
  <c r="K47" i="9" s="1"/>
  <c r="J48" i="9"/>
  <c r="K48" i="9" s="1"/>
  <c r="J49" i="9"/>
  <c r="K49" i="9" s="1"/>
  <c r="J50" i="9"/>
  <c r="K50" i="9" s="1"/>
  <c r="J53" i="9"/>
  <c r="K53" i="9" s="1"/>
  <c r="J51" i="9"/>
  <c r="K51" i="9" s="1"/>
  <c r="J52" i="9"/>
  <c r="K52" i="9" s="1"/>
  <c r="J56" i="9"/>
  <c r="K56" i="9" s="1"/>
  <c r="J54" i="9"/>
  <c r="K54" i="9" s="1"/>
  <c r="J55" i="9"/>
  <c r="K55" i="9" s="1"/>
  <c r="C24" i="3"/>
  <c r="B25" i="3"/>
  <c r="B26" i="3" l="1"/>
  <c r="C25" i="3"/>
  <c r="C26" i="3" l="1"/>
  <c r="B27" i="3"/>
  <c r="Q34" i="8"/>
  <c r="B28" i="3" l="1"/>
  <c r="D9" i="3"/>
  <c r="D26" i="3"/>
  <c r="D12" i="3"/>
  <c r="D22" i="3"/>
  <c r="D11" i="3"/>
  <c r="I11" i="3" l="1"/>
  <c r="J11" i="3"/>
  <c r="D19" i="3"/>
  <c r="C27" i="3"/>
  <c r="D28" i="3"/>
  <c r="I28" i="3" s="1"/>
  <c r="C28" i="3"/>
  <c r="D6" i="3"/>
  <c r="D5" i="3"/>
  <c r="G30" i="3" s="1"/>
  <c r="D16" i="3"/>
  <c r="D18" i="3"/>
  <c r="D24" i="3"/>
  <c r="D10" i="3"/>
  <c r="J9" i="3" s="1"/>
  <c r="D14" i="3"/>
  <c r="D27" i="3"/>
  <c r="J26" i="3" s="1"/>
  <c r="D25" i="3"/>
  <c r="D7" i="3"/>
  <c r="D21" i="3"/>
  <c r="D20" i="3"/>
  <c r="D13" i="3"/>
  <c r="D15" i="3"/>
  <c r="D8" i="3"/>
  <c r="D23" i="3"/>
  <c r="D17" i="3"/>
  <c r="I5" i="3" l="1"/>
  <c r="K11" i="3"/>
  <c r="M11" i="3" s="1"/>
  <c r="I9" i="3"/>
  <c r="K9" i="3" s="1"/>
  <c r="M9" i="3" s="1"/>
  <c r="I26" i="3"/>
  <c r="K26" i="3" s="1"/>
  <c r="M26" i="3" s="1"/>
  <c r="I15" i="3"/>
  <c r="J15" i="3"/>
  <c r="I25" i="3"/>
  <c r="J25" i="3"/>
  <c r="I23" i="3"/>
  <c r="J23" i="3"/>
  <c r="I13" i="3"/>
  <c r="J13" i="3"/>
  <c r="I19" i="3"/>
  <c r="J19" i="3"/>
  <c r="I20" i="3"/>
  <c r="J20" i="3"/>
  <c r="I21" i="3"/>
  <c r="J21" i="3"/>
  <c r="J7" i="3"/>
  <c r="I7" i="3"/>
  <c r="I16" i="3"/>
  <c r="J16" i="3"/>
  <c r="I22" i="3"/>
  <c r="J28" i="3"/>
  <c r="K28" i="3" s="1"/>
  <c r="M28" i="3" s="1"/>
  <c r="I24" i="3"/>
  <c r="J24" i="3"/>
  <c r="I18" i="3"/>
  <c r="J18" i="3"/>
  <c r="J27" i="3"/>
  <c r="I27" i="3"/>
  <c r="I14" i="3"/>
  <c r="J14" i="3"/>
  <c r="I10" i="3"/>
  <c r="J10" i="3"/>
  <c r="J12" i="3"/>
  <c r="I8" i="3"/>
  <c r="J8" i="3"/>
  <c r="J22" i="3"/>
  <c r="I17" i="3"/>
  <c r="J17" i="3"/>
  <c r="I12" i="3"/>
  <c r="J6" i="3"/>
  <c r="I6" i="3"/>
  <c r="J5" i="3"/>
  <c r="K7" i="3" l="1"/>
  <c r="M7" i="3" s="1"/>
  <c r="K6" i="3"/>
  <c r="M6" i="3" s="1"/>
  <c r="K12" i="3"/>
  <c r="M12" i="3" s="1"/>
  <c r="K25" i="3"/>
  <c r="M25" i="3" s="1"/>
  <c r="K14" i="3"/>
  <c r="M14" i="3" s="1"/>
  <c r="K21" i="3"/>
  <c r="M21" i="3" s="1"/>
  <c r="K19" i="3"/>
  <c r="M19" i="3" s="1"/>
  <c r="K18" i="3"/>
  <c r="M18" i="3" s="1"/>
  <c r="J30" i="3"/>
  <c r="K27" i="3"/>
  <c r="M27" i="3" s="1"/>
  <c r="K17" i="3"/>
  <c r="M17" i="3" s="1"/>
  <c r="K24" i="3"/>
  <c r="M24" i="3" s="1"/>
  <c r="K5" i="3"/>
  <c r="K8" i="3"/>
  <c r="M8" i="3" s="1"/>
  <c r="K23" i="3"/>
  <c r="M23" i="3" s="1"/>
  <c r="K16" i="3"/>
  <c r="M16" i="3" s="1"/>
  <c r="K13" i="3"/>
  <c r="M13" i="3" s="1"/>
  <c r="K20" i="3"/>
  <c r="M20" i="3" s="1"/>
  <c r="K22" i="3"/>
  <c r="M22" i="3" s="1"/>
  <c r="K10" i="3"/>
  <c r="M10" i="3" s="1"/>
  <c r="I30" i="3"/>
  <c r="K15" i="3"/>
  <c r="M15" i="3" s="1"/>
  <c r="M5" i="3" l="1"/>
  <c r="K30" i="3"/>
  <c r="M30" i="3"/>
  <c r="M31" i="3" l="1"/>
</calcChain>
</file>

<file path=xl/sharedStrings.xml><?xml version="1.0" encoding="utf-8"?>
<sst xmlns="http://schemas.openxmlformats.org/spreadsheetml/2006/main" count="112" uniqueCount="30">
  <si>
    <t>n</t>
  </si>
  <si>
    <t>Age x</t>
  </si>
  <si>
    <t>∞</t>
  </si>
  <si>
    <t>Period Life Table for Spain, females, 2023</t>
  </si>
  <si>
    <r>
      <rPr>
        <b/>
        <vertAlign val="subscript"/>
        <sz val="10"/>
        <rFont val="Arial"/>
        <family val="2"/>
      </rPr>
      <t>n</t>
    </r>
    <r>
      <rPr>
        <b/>
        <sz val="10"/>
        <rFont val="Arial"/>
        <family val="2"/>
      </rPr>
      <t>m</t>
    </r>
    <r>
      <rPr>
        <b/>
        <vertAlign val="subscript"/>
        <sz val="10"/>
        <rFont val="Arial"/>
        <family val="2"/>
      </rPr>
      <t>x</t>
    </r>
  </si>
  <si>
    <r>
      <rPr>
        <b/>
        <vertAlign val="subscript"/>
        <sz val="10"/>
        <rFont val="Arial"/>
        <family val="2"/>
      </rPr>
      <t>n</t>
    </r>
    <r>
      <rPr>
        <b/>
        <sz val="10"/>
        <rFont val="Arial"/>
        <family val="2"/>
      </rPr>
      <t>a</t>
    </r>
    <r>
      <rPr>
        <b/>
        <vertAlign val="subscript"/>
        <sz val="10"/>
        <rFont val="Arial"/>
        <family val="2"/>
      </rPr>
      <t>x</t>
    </r>
  </si>
  <si>
    <r>
      <rPr>
        <b/>
        <vertAlign val="subscript"/>
        <sz val="10"/>
        <rFont val="Arial"/>
        <family val="2"/>
      </rPr>
      <t>n</t>
    </r>
    <r>
      <rPr>
        <b/>
        <sz val="10"/>
        <rFont val="Arial"/>
        <family val="2"/>
      </rPr>
      <t>q</t>
    </r>
    <r>
      <rPr>
        <b/>
        <vertAlign val="subscript"/>
        <sz val="10"/>
        <rFont val="Arial"/>
        <family val="2"/>
      </rPr>
      <t>x</t>
    </r>
  </si>
  <si>
    <r>
      <rPr>
        <b/>
        <vertAlign val="subscript"/>
        <sz val="10"/>
        <rFont val="Arial"/>
        <family val="2"/>
      </rPr>
      <t>n</t>
    </r>
    <r>
      <rPr>
        <b/>
        <sz val="10"/>
        <rFont val="Arial"/>
        <family val="2"/>
      </rPr>
      <t>p</t>
    </r>
    <r>
      <rPr>
        <b/>
        <vertAlign val="subscript"/>
        <sz val="10"/>
        <rFont val="Arial"/>
        <family val="2"/>
      </rPr>
      <t>x</t>
    </r>
  </si>
  <si>
    <r>
      <t>l</t>
    </r>
    <r>
      <rPr>
        <b/>
        <vertAlign val="subscript"/>
        <sz val="10"/>
        <rFont val="Arial"/>
        <family val="2"/>
      </rPr>
      <t>x</t>
    </r>
  </si>
  <si>
    <r>
      <rPr>
        <b/>
        <vertAlign val="subscript"/>
        <sz val="10"/>
        <rFont val="Arial"/>
        <family val="2"/>
      </rPr>
      <t>n</t>
    </r>
    <r>
      <rPr>
        <b/>
        <sz val="10"/>
        <rFont val="Arial"/>
        <family val="2"/>
      </rPr>
      <t>d</t>
    </r>
    <r>
      <rPr>
        <b/>
        <vertAlign val="subscript"/>
        <sz val="10"/>
        <rFont val="Arial"/>
        <family val="2"/>
      </rPr>
      <t>x</t>
    </r>
  </si>
  <si>
    <r>
      <rPr>
        <b/>
        <vertAlign val="subscript"/>
        <sz val="10"/>
        <rFont val="Arial"/>
        <family val="2"/>
      </rPr>
      <t>n</t>
    </r>
    <r>
      <rPr>
        <b/>
        <sz val="10"/>
        <rFont val="Arial"/>
        <family val="2"/>
      </rPr>
      <t>L</t>
    </r>
    <r>
      <rPr>
        <b/>
        <vertAlign val="subscript"/>
        <sz val="10"/>
        <rFont val="Arial"/>
        <family val="2"/>
      </rPr>
      <t>x</t>
    </r>
  </si>
  <si>
    <r>
      <t>T</t>
    </r>
    <r>
      <rPr>
        <b/>
        <vertAlign val="subscript"/>
        <sz val="10"/>
        <rFont val="Arial"/>
        <family val="2"/>
      </rPr>
      <t>x</t>
    </r>
  </si>
  <si>
    <r>
      <t>e</t>
    </r>
    <r>
      <rPr>
        <b/>
        <vertAlign val="subscript"/>
        <sz val="10"/>
        <rFont val="Arial"/>
        <family val="2"/>
      </rPr>
      <t>x</t>
    </r>
  </si>
  <si>
    <t>Period Life Table for Spain, males, 2023</t>
  </si>
  <si>
    <t>Females</t>
  </si>
  <si>
    <t>Males</t>
  </si>
  <si>
    <t>Arriaga1</t>
  </si>
  <si>
    <t>Arriaga2</t>
  </si>
  <si>
    <t>Arriaga</t>
  </si>
  <si>
    <t>All-cause</t>
  </si>
  <si>
    <t>Cancer</t>
  </si>
  <si>
    <t>95+</t>
  </si>
  <si>
    <t>Obesity prevalence</t>
  </si>
  <si>
    <r>
      <rPr>
        <b/>
        <vertAlign val="subscript"/>
        <sz val="10"/>
        <rFont val="Arial"/>
        <family val="2"/>
      </rPr>
      <t>n</t>
    </r>
    <r>
      <rPr>
        <b/>
        <sz val="10"/>
        <rFont val="Arial"/>
        <family val="2"/>
      </rPr>
      <t>L</t>
    </r>
    <r>
      <rPr>
        <b/>
        <vertAlign val="subscript"/>
        <sz val="10"/>
        <rFont val="Arial"/>
        <family val="2"/>
      </rPr>
      <t>x</t>
    </r>
    <r>
      <rPr>
        <b/>
        <sz val="10"/>
        <rFont val="Arial"/>
        <family val="2"/>
      </rPr>
      <t>*</t>
    </r>
  </si>
  <si>
    <r>
      <t>T</t>
    </r>
    <r>
      <rPr>
        <b/>
        <vertAlign val="subscript"/>
        <sz val="10"/>
        <rFont val="Arial"/>
        <family val="2"/>
      </rPr>
      <t>x</t>
    </r>
    <r>
      <rPr>
        <b/>
        <sz val="10"/>
        <rFont val="Arial"/>
        <family val="2"/>
      </rPr>
      <t>*</t>
    </r>
  </si>
  <si>
    <r>
      <t>e</t>
    </r>
    <r>
      <rPr>
        <b/>
        <vertAlign val="subscript"/>
        <sz val="10"/>
        <rFont val="Arial"/>
        <family val="2"/>
      </rPr>
      <t>x</t>
    </r>
    <r>
      <rPr>
        <b/>
        <sz val="10"/>
        <rFont val="Arial"/>
        <family val="2"/>
      </rPr>
      <t>*</t>
    </r>
  </si>
  <si>
    <t>years expected to live with obesity</t>
  </si>
  <si>
    <t>Share of cancer deaths</t>
  </si>
  <si>
    <t>Cancer contribution</t>
  </si>
  <si>
    <t>Probability of surviving between ages 30 and 65: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</si>
</sst>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0.000000"/>
    <numFmt numFmtId="166" formatCode="0.0"/>
    <numFmt numFmtId="167" formatCode="0.0000"/>
    <numFmt numFmtId="168" formatCode="0.0%"/>
    <numFmt numFmtId="171" formatCode="#,##0.0"/>
    <numFmt numFmtId="174" formatCode="0.00000000000000"/>
  </numFmts>
  <fonts count="10" x14ac:knownFonts="1">
    <font>
      <sz val="10"/>
      <name val="Arial"/>
    </font>
    <font>
      <sz val="10"/>
      <name val="Arial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vertAlign val="subscript"/>
      <sz val="10"/>
      <name val="Arial"/>
      <family val="2"/>
    </font>
    <font>
      <sz val="9"/>
      <color indexed="8"/>
      <name val="Arial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3F4F7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1">
    <xf numFmtId="0" fontId="0" fillId="0" borderId="0"/>
    <xf numFmtId="0" fontId="2" fillId="0" borderId="0">
      <protection locked="0"/>
    </xf>
    <xf numFmtId="0" fontId="2" fillId="0" borderId="0">
      <protection locked="0"/>
    </xf>
    <xf numFmtId="0" fontId="3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3" fillId="0" borderId="0">
      <protection locked="0"/>
    </xf>
    <xf numFmtId="0" fontId="5" fillId="0" borderId="0"/>
    <xf numFmtId="9" fontId="1" fillId="0" borderId="0" applyFont="0" applyFill="0" applyBorder="0" applyAlignment="0" applyProtection="0"/>
    <xf numFmtId="0" fontId="9" fillId="0" borderId="0"/>
  </cellStyleXfs>
  <cellXfs count="68">
    <xf numFmtId="0" fontId="0" fillId="0" borderId="0" xfId="0"/>
    <xf numFmtId="0" fontId="4" fillId="0" borderId="0" xfId="0" applyFont="1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5" fillId="0" borderId="0" xfId="0" applyFont="1" applyBorder="1" applyAlignment="1">
      <alignment horizontal="right"/>
    </xf>
    <xf numFmtId="165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6" fontId="0" fillId="0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6" fontId="5" fillId="0" borderId="0" xfId="0" applyNumberFormat="1" applyFont="1" applyFill="1" applyAlignment="1">
      <alignment horizontal="center"/>
    </xf>
    <xf numFmtId="165" fontId="0" fillId="0" borderId="2" xfId="0" applyNumberForma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5" fillId="0" borderId="0" xfId="0" applyFont="1"/>
    <xf numFmtId="0" fontId="0" fillId="0" borderId="0" xfId="0" applyFill="1"/>
    <xf numFmtId="0" fontId="4" fillId="0" borderId="0" xfId="0" applyFont="1" applyFill="1"/>
    <xf numFmtId="0" fontId="4" fillId="0" borderId="1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left"/>
    </xf>
    <xf numFmtId="3" fontId="8" fillId="3" borderId="3" xfId="0" applyNumberFormat="1" applyFont="1" applyFill="1" applyBorder="1" applyAlignment="1">
      <alignment horizontal="right"/>
    </xf>
    <xf numFmtId="3" fontId="8" fillId="3" borderId="3" xfId="10" applyNumberFormat="1" applyFont="1" applyFill="1" applyBorder="1" applyAlignment="1">
      <alignment horizontal="right"/>
    </xf>
    <xf numFmtId="166" fontId="5" fillId="0" borderId="2" xfId="0" applyNumberFormat="1" applyFon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4" fillId="4" borderId="0" xfId="0" applyFont="1" applyFill="1"/>
    <xf numFmtId="165" fontId="4" fillId="4" borderId="0" xfId="0" applyNumberFormat="1" applyFont="1" applyFill="1" applyAlignment="1">
      <alignment horizontal="center"/>
    </xf>
    <xf numFmtId="16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9" fontId="0" fillId="0" borderId="0" xfId="9" applyFont="1"/>
    <xf numFmtId="167" fontId="0" fillId="0" borderId="0" xfId="0" applyNumberFormat="1"/>
    <xf numFmtId="166" fontId="0" fillId="0" borderId="0" xfId="0" applyNumberFormat="1"/>
    <xf numFmtId="2" fontId="0" fillId="5" borderId="0" xfId="0" applyNumberFormat="1" applyFill="1" applyAlignment="1">
      <alignment horizontal="center"/>
    </xf>
    <xf numFmtId="168" fontId="0" fillId="0" borderId="0" xfId="9" applyNumberFormat="1" applyFont="1"/>
    <xf numFmtId="167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0" fontId="5" fillId="0" borderId="0" xfId="0" applyFont="1" applyFill="1"/>
    <xf numFmtId="164" fontId="0" fillId="0" borderId="2" xfId="0" applyNumberForma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3" fontId="0" fillId="6" borderId="0" xfId="0" applyNumberFormat="1" applyFill="1" applyAlignment="1">
      <alignment horizontal="center"/>
    </xf>
    <xf numFmtId="168" fontId="0" fillId="0" borderId="0" xfId="9" applyNumberFormat="1" applyFont="1" applyFill="1"/>
    <xf numFmtId="166" fontId="0" fillId="6" borderId="0" xfId="0" applyNumberFormat="1" applyFill="1" applyAlignment="1">
      <alignment horizontal="center"/>
    </xf>
    <xf numFmtId="171" fontId="0" fillId="0" borderId="0" xfId="0" applyNumberFormat="1"/>
    <xf numFmtId="171" fontId="0" fillId="6" borderId="0" xfId="0" applyNumberFormat="1" applyFill="1"/>
    <xf numFmtId="4" fontId="0" fillId="6" borderId="0" xfId="0" applyNumberFormat="1" applyFill="1"/>
    <xf numFmtId="174" fontId="0" fillId="0" borderId="0" xfId="0" applyNumberFormat="1"/>
  </cellXfs>
  <cellStyles count="11">
    <cellStyle name="F2" xfId="1" xr:uid="{00000000-0005-0000-0000-000000000000}"/>
    <cellStyle name="F3" xfId="2" xr:uid="{00000000-0005-0000-0000-000001000000}"/>
    <cellStyle name="F4" xfId="3" xr:uid="{00000000-0005-0000-0000-000002000000}"/>
    <cellStyle name="F5" xfId="4" xr:uid="{00000000-0005-0000-0000-000003000000}"/>
    <cellStyle name="F6" xfId="5" xr:uid="{00000000-0005-0000-0000-000004000000}"/>
    <cellStyle name="F7" xfId="6" xr:uid="{00000000-0005-0000-0000-000005000000}"/>
    <cellStyle name="F8" xfId="7" xr:uid="{00000000-0005-0000-0000-000006000000}"/>
    <cellStyle name="Normal" xfId="0" builtinId="0"/>
    <cellStyle name="Normal 2" xfId="8" xr:uid="{00000000-0005-0000-0000-000008000000}"/>
    <cellStyle name="Normal 3" xfId="10" xr:uid="{00000000-0005-0000-0000-000037000000}"/>
    <cellStyle name="Porcentaje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LT solved'!$G$33</c:f>
              <c:strCache>
                <c:ptCount val="1"/>
                <c:pt idx="0">
                  <c:v>lx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'2. LT solved'!$A$34:$A$57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  <c:pt idx="18">
                  <c:v>85</c:v>
                </c:pt>
                <c:pt idx="19">
                  <c:v>90</c:v>
                </c:pt>
                <c:pt idx="20">
                  <c:v>95</c:v>
                </c:pt>
                <c:pt idx="21">
                  <c:v>100</c:v>
                </c:pt>
                <c:pt idx="22">
                  <c:v>105</c:v>
                </c:pt>
                <c:pt idx="23">
                  <c:v>110</c:v>
                </c:pt>
              </c:numCache>
            </c:numRef>
          </c:cat>
          <c:val>
            <c:numRef>
              <c:f>'2. LT solved'!$G$34:$G$57</c:f>
              <c:numCache>
                <c:formatCode>#,##0</c:formatCode>
                <c:ptCount val="24"/>
                <c:pt idx="0">
                  <c:v>100000</c:v>
                </c:pt>
                <c:pt idx="1">
                  <c:v>99727.646865928735</c:v>
                </c:pt>
                <c:pt idx="2">
                  <c:v>99659.855115255137</c:v>
                </c:pt>
                <c:pt idx="3">
                  <c:v>99624.980269062886</c:v>
                </c:pt>
                <c:pt idx="4">
                  <c:v>99585.138245360009</c:v>
                </c:pt>
                <c:pt idx="5">
                  <c:v>99485.602874799937</c:v>
                </c:pt>
                <c:pt idx="6">
                  <c:v>99296.759630419983</c:v>
                </c:pt>
                <c:pt idx="7">
                  <c:v>99088.455154895404</c:v>
                </c:pt>
                <c:pt idx="8">
                  <c:v>98816.336066965348</c:v>
                </c:pt>
                <c:pt idx="9">
                  <c:v>98461.236436459178</c:v>
                </c:pt>
                <c:pt idx="10">
                  <c:v>97940.771116443982</c:v>
                </c:pt>
                <c:pt idx="11">
                  <c:v>97116.653497450272</c:v>
                </c:pt>
                <c:pt idx="12">
                  <c:v>95637.267156431728</c:v>
                </c:pt>
                <c:pt idx="13">
                  <c:v>93052.22116640881</c:v>
                </c:pt>
                <c:pt idx="14">
                  <c:v>88988.169445987078</c:v>
                </c:pt>
                <c:pt idx="15">
                  <c:v>83011.191647971995</c:v>
                </c:pt>
                <c:pt idx="16">
                  <c:v>74718.550456812925</c:v>
                </c:pt>
                <c:pt idx="17">
                  <c:v>62868.836734924531</c:v>
                </c:pt>
                <c:pt idx="18">
                  <c:v>46684.99669194084</c:v>
                </c:pt>
                <c:pt idx="19">
                  <c:v>26782.619472888557</c:v>
                </c:pt>
                <c:pt idx="20">
                  <c:v>8981.1855318032212</c:v>
                </c:pt>
                <c:pt idx="21">
                  <c:v>990.84598121197098</c:v>
                </c:pt>
                <c:pt idx="22">
                  <c:v>18.983848341355841</c:v>
                </c:pt>
                <c:pt idx="23">
                  <c:v>0.2418800884247202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D-4D57-8A3E-222BE1EA8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248511"/>
        <c:axId val="516586127"/>
      </c:lineChart>
      <c:catAx>
        <c:axId val="345248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6586127"/>
        <c:crosses val="autoZero"/>
        <c:auto val="1"/>
        <c:lblAlgn val="ctr"/>
        <c:lblOffset val="100"/>
        <c:noMultiLvlLbl val="0"/>
      </c:catAx>
      <c:valAx>
        <c:axId val="516586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5248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3206036745406826E-2"/>
          <c:y val="3.269731618928761E-2"/>
          <c:w val="0.8762384076990376"/>
          <c:h val="0.88847222222222222"/>
        </c:manualLayout>
      </c:layout>
      <c:lineChart>
        <c:grouping val="standard"/>
        <c:varyColors val="0"/>
        <c:ser>
          <c:idx val="0"/>
          <c:order val="0"/>
          <c:tx>
            <c:strRef>
              <c:f>'4.Arriaga example'!$K$4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'4.Arriaga example'!$A$5:$A$28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  <c:pt idx="18">
                  <c:v>85</c:v>
                </c:pt>
                <c:pt idx="19">
                  <c:v>90</c:v>
                </c:pt>
                <c:pt idx="20">
                  <c:v>95</c:v>
                </c:pt>
                <c:pt idx="21">
                  <c:v>100</c:v>
                </c:pt>
                <c:pt idx="22">
                  <c:v>105</c:v>
                </c:pt>
                <c:pt idx="23">
                  <c:v>110</c:v>
                </c:pt>
              </c:numCache>
            </c:numRef>
          </c:cat>
          <c:val>
            <c:numRef>
              <c:f>'4.Arriaga example'!$K$5:$K$28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3-413C-96A9-DC051A6CE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720368"/>
        <c:axId val="405744304"/>
      </c:lineChart>
      <c:catAx>
        <c:axId val="41172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5744304"/>
        <c:crosses val="autoZero"/>
        <c:auto val="1"/>
        <c:lblAlgn val="ctr"/>
        <c:lblOffset val="100"/>
        <c:noMultiLvlLbl val="0"/>
      </c:catAx>
      <c:valAx>
        <c:axId val="40574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172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'4.Arriaga example'!$K$4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'4.Arriaga example'!$A$5:$A$28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  <c:pt idx="18">
                  <c:v>85</c:v>
                </c:pt>
                <c:pt idx="19">
                  <c:v>90</c:v>
                </c:pt>
                <c:pt idx="20">
                  <c:v>95</c:v>
                </c:pt>
                <c:pt idx="21">
                  <c:v>100</c:v>
                </c:pt>
                <c:pt idx="22">
                  <c:v>105</c:v>
                </c:pt>
                <c:pt idx="23">
                  <c:v>110</c:v>
                </c:pt>
              </c:numCache>
            </c:numRef>
          </c:cat>
          <c:val>
            <c:numRef>
              <c:f>'4.Arriaga example'!$K$5:$K$28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4-4B32-B6B1-1829056DD6B0}"/>
            </c:ext>
          </c:extLst>
        </c:ser>
        <c:ser>
          <c:idx val="1"/>
          <c:order val="1"/>
          <c:tx>
            <c:strRef>
              <c:f>'4.Arriaga example'!$M$4</c:f>
              <c:strCache>
                <c:ptCount val="1"/>
                <c:pt idx="0">
                  <c:v>Cancer contribution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'4.Arriaga example'!$A$5:$A$28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  <c:pt idx="18">
                  <c:v>85</c:v>
                </c:pt>
                <c:pt idx="19">
                  <c:v>90</c:v>
                </c:pt>
                <c:pt idx="20">
                  <c:v>95</c:v>
                </c:pt>
                <c:pt idx="21">
                  <c:v>100</c:v>
                </c:pt>
                <c:pt idx="22">
                  <c:v>105</c:v>
                </c:pt>
                <c:pt idx="23">
                  <c:v>110</c:v>
                </c:pt>
              </c:numCache>
            </c:numRef>
          </c:cat>
          <c:val>
            <c:numRef>
              <c:f>'4.Arriaga example'!$M$5:$M$28</c:f>
              <c:numCache>
                <c:formatCode>0.0000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4-4B32-B6B1-1829056DD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0117136"/>
        <c:axId val="401256720"/>
      </c:lineChart>
      <c:catAx>
        <c:axId val="71011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1256720"/>
        <c:crosses val="autoZero"/>
        <c:auto val="1"/>
        <c:lblAlgn val="ctr"/>
        <c:lblOffset val="100"/>
        <c:noMultiLvlLbl val="0"/>
      </c:catAx>
      <c:valAx>
        <c:axId val="40125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011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120097</xdr:colOff>
      <xdr:row>35</xdr:row>
      <xdr:rowOff>102704</xdr:rowOff>
    </xdr:from>
    <xdr:to>
      <xdr:col>21</xdr:col>
      <xdr:colOff>53836</xdr:colOff>
      <xdr:row>52</xdr:row>
      <xdr:rowOff>29818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754A556-006C-43FA-A293-ABB4AC4D4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548786</xdr:colOff>
      <xdr:row>28</xdr:row>
      <xdr:rowOff>115034</xdr:rowOff>
    </xdr:from>
    <xdr:to>
      <xdr:col>6</xdr:col>
      <xdr:colOff>731959</xdr:colOff>
      <xdr:row>45</xdr:row>
      <xdr:rowOff>105508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579AC84-C8E4-4D94-853A-1C1928EFD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176212</xdr:colOff>
      <xdr:row>32</xdr:row>
      <xdr:rowOff>47625</xdr:rowOff>
    </xdr:from>
    <xdr:to>
      <xdr:col>12</xdr:col>
      <xdr:colOff>1104900</xdr:colOff>
      <xdr:row>49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8ED6884-772F-4C27-88B1-71015B936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taff\Frw\Staff%20Demografie\courses\Macro-micro%20approaches%20Life%20Table\msltcourse1n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1"/>
      <sheetName val="ONDERLN8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8"/>
  <sheetViews>
    <sheetView zoomScale="145" zoomScaleNormal="145" workbookViewId="0">
      <selection activeCell="E4" sqref="E4:K27"/>
    </sheetView>
  </sheetViews>
  <sheetFormatPr baseColWidth="10" defaultRowHeight="12.75" x14ac:dyDescent="0.2"/>
  <cols>
    <col min="1" max="1" width="8.7109375" customWidth="1"/>
    <col min="2" max="2" width="10.28515625" style="5" customWidth="1"/>
    <col min="3" max="3" width="7.42578125" style="5" customWidth="1"/>
    <col min="4" max="4" width="9.140625" style="10" customWidth="1"/>
    <col min="5" max="5" width="10.28515625" style="11" customWidth="1"/>
    <col min="6" max="6" width="10.42578125" style="5" customWidth="1"/>
    <col min="7" max="7" width="8.7109375" style="5" customWidth="1"/>
    <col min="8" max="8" width="8.5703125" style="5" customWidth="1"/>
    <col min="9" max="9" width="9.140625" style="12" customWidth="1"/>
    <col min="10" max="10" width="10.28515625" style="5" customWidth="1"/>
    <col min="11" max="11" width="7.28515625" style="10" customWidth="1"/>
    <col min="12" max="12" width="10.5703125" style="2" bestFit="1" customWidth="1"/>
    <col min="13" max="254" width="8.7109375" customWidth="1"/>
  </cols>
  <sheetData>
    <row r="1" spans="1:14" x14ac:dyDescent="0.2">
      <c r="A1" s="40" t="s">
        <v>3</v>
      </c>
      <c r="B1" s="41"/>
      <c r="C1" s="41"/>
      <c r="D1" s="42"/>
      <c r="E1" s="43"/>
      <c r="F1" s="44"/>
      <c r="G1" s="44"/>
      <c r="H1" s="44"/>
      <c r="I1" s="45"/>
      <c r="J1" s="44"/>
      <c r="K1" s="42"/>
    </row>
    <row r="2" spans="1:14" x14ac:dyDescent="0.2">
      <c r="A2" s="40"/>
      <c r="B2" s="43"/>
      <c r="C2" s="43"/>
      <c r="D2" s="42"/>
      <c r="E2" s="43"/>
      <c r="F2" s="44"/>
      <c r="G2" s="44"/>
      <c r="H2" s="44"/>
      <c r="I2" s="45"/>
      <c r="J2" s="44"/>
      <c r="K2" s="42"/>
    </row>
    <row r="3" spans="1:14" ht="14.25" x14ac:dyDescent="0.25">
      <c r="A3" s="23" t="s">
        <v>1</v>
      </c>
      <c r="B3" s="24" t="s">
        <v>4</v>
      </c>
      <c r="C3" s="25" t="s">
        <v>0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8"/>
    </row>
    <row r="4" spans="1:14" x14ac:dyDescent="0.2">
      <c r="A4" s="21">
        <v>0</v>
      </c>
      <c r="B4" s="11">
        <v>2.4099999999999998E-3</v>
      </c>
      <c r="C4" s="12">
        <f t="shared" ref="C4:C26" si="0">A5-A4</f>
        <v>1</v>
      </c>
      <c r="D4" s="16">
        <v>0.13</v>
      </c>
      <c r="F4" s="11"/>
      <c r="G4" s="14"/>
      <c r="H4" s="14"/>
      <c r="I4" s="14"/>
      <c r="J4" s="14"/>
      <c r="K4" s="60"/>
    </row>
    <row r="5" spans="1:14" x14ac:dyDescent="0.2">
      <c r="A5" s="21">
        <v>1</v>
      </c>
      <c r="B5" s="11">
        <v>1.2999999999999999E-4</v>
      </c>
      <c r="C5" s="12">
        <f t="shared" si="0"/>
        <v>4</v>
      </c>
      <c r="D5" s="13">
        <v>2</v>
      </c>
      <c r="F5" s="11"/>
      <c r="G5" s="14"/>
      <c r="H5" s="14"/>
      <c r="I5" s="14"/>
      <c r="J5" s="14"/>
      <c r="K5" s="60"/>
      <c r="M5" s="3"/>
    </row>
    <row r="6" spans="1:14" x14ac:dyDescent="0.2">
      <c r="A6" s="21">
        <v>5</v>
      </c>
      <c r="B6" s="11">
        <v>8.0000000000000007E-5</v>
      </c>
      <c r="C6" s="12">
        <f t="shared" si="0"/>
        <v>5</v>
      </c>
      <c r="D6" s="16">
        <v>2.5</v>
      </c>
      <c r="F6" s="11"/>
      <c r="G6" s="14"/>
      <c r="H6" s="14"/>
      <c r="I6" s="14"/>
      <c r="J6" s="14"/>
      <c r="K6" s="60"/>
    </row>
    <row r="7" spans="1:14" x14ac:dyDescent="0.2">
      <c r="A7" s="21">
        <v>10</v>
      </c>
      <c r="B7" s="11">
        <v>6.9999999999999994E-5</v>
      </c>
      <c r="C7" s="12">
        <f t="shared" si="0"/>
        <v>5</v>
      </c>
      <c r="D7" s="16">
        <v>2.5</v>
      </c>
      <c r="F7" s="11"/>
      <c r="G7" s="14"/>
      <c r="H7" s="14"/>
      <c r="I7" s="14"/>
      <c r="J7" s="14"/>
      <c r="K7" s="60"/>
      <c r="N7" s="28"/>
    </row>
    <row r="8" spans="1:14" x14ac:dyDescent="0.2">
      <c r="A8" s="21">
        <v>15</v>
      </c>
      <c r="B8" s="11">
        <v>1.2999999999999999E-4</v>
      </c>
      <c r="C8" s="12">
        <f t="shared" si="0"/>
        <v>5</v>
      </c>
      <c r="D8" s="16">
        <v>2.5</v>
      </c>
      <c r="F8" s="11"/>
      <c r="G8" s="14"/>
      <c r="H8" s="14"/>
      <c r="I8" s="14"/>
      <c r="J8" s="14"/>
      <c r="K8" s="60"/>
      <c r="N8" s="28"/>
    </row>
    <row r="9" spans="1:14" x14ac:dyDescent="0.2">
      <c r="A9" s="21">
        <v>20</v>
      </c>
      <c r="B9" s="11">
        <v>1.3999999999999999E-4</v>
      </c>
      <c r="C9" s="12">
        <f t="shared" si="0"/>
        <v>5</v>
      </c>
      <c r="D9" s="16">
        <v>2.5</v>
      </c>
      <c r="F9" s="11"/>
      <c r="G9" s="14"/>
      <c r="H9" s="14"/>
      <c r="I9" s="14"/>
      <c r="J9" s="14"/>
      <c r="K9" s="60"/>
    </row>
    <row r="10" spans="1:14" x14ac:dyDescent="0.2">
      <c r="A10" s="21">
        <v>25</v>
      </c>
      <c r="B10" s="11">
        <v>1.8000000000000001E-4</v>
      </c>
      <c r="C10" s="12">
        <f t="shared" si="0"/>
        <v>5</v>
      </c>
      <c r="D10" s="16">
        <v>2.5</v>
      </c>
      <c r="F10" s="11"/>
      <c r="G10" s="14"/>
      <c r="H10" s="14"/>
      <c r="I10" s="14"/>
      <c r="J10" s="14"/>
      <c r="K10" s="60"/>
      <c r="L10" s="2" t="s">
        <v>29</v>
      </c>
      <c r="N10" s="28"/>
    </row>
    <row r="11" spans="1:14" s="29" customFormat="1" x14ac:dyDescent="0.2">
      <c r="A11" s="21">
        <v>30</v>
      </c>
      <c r="B11" s="54">
        <v>2.4000000000000001E-4</v>
      </c>
      <c r="C11" s="53">
        <f t="shared" si="0"/>
        <v>5</v>
      </c>
      <c r="D11" s="16">
        <v>2.5</v>
      </c>
      <c r="E11" s="11"/>
      <c r="F11" s="11"/>
      <c r="G11" s="61"/>
      <c r="H11" s="14"/>
      <c r="I11" s="14"/>
      <c r="J11" s="14"/>
      <c r="K11" s="60"/>
      <c r="L11" s="62" t="e">
        <f>G18/G11</f>
        <v>#DIV/0!</v>
      </c>
      <c r="M11" s="58"/>
    </row>
    <row r="12" spans="1:14" x14ac:dyDescent="0.2">
      <c r="A12" s="21">
        <v>35</v>
      </c>
      <c r="B12" s="11">
        <v>3.6000000000000002E-4</v>
      </c>
      <c r="C12" s="12">
        <f t="shared" si="0"/>
        <v>5</v>
      </c>
      <c r="D12" s="16">
        <v>2.5</v>
      </c>
      <c r="F12" s="11"/>
      <c r="G12" s="14"/>
      <c r="H12" s="14"/>
      <c r="I12" s="14"/>
      <c r="J12" s="14"/>
      <c r="K12" s="60"/>
    </row>
    <row r="13" spans="1:14" x14ac:dyDescent="0.2">
      <c r="A13" s="21">
        <v>40</v>
      </c>
      <c r="B13" s="11">
        <v>6.0999999999999997E-4</v>
      </c>
      <c r="C13" s="12">
        <f t="shared" si="0"/>
        <v>5</v>
      </c>
      <c r="D13" s="16">
        <v>2.5</v>
      </c>
      <c r="F13" s="11"/>
      <c r="G13" s="14"/>
      <c r="H13" s="14"/>
      <c r="I13" s="14"/>
      <c r="J13" s="14"/>
      <c r="K13" s="60"/>
      <c r="M13" s="46"/>
      <c r="N13" s="46"/>
    </row>
    <row r="14" spans="1:14" x14ac:dyDescent="0.2">
      <c r="A14" s="21">
        <v>45</v>
      </c>
      <c r="B14" s="11">
        <v>9.7000000000000005E-4</v>
      </c>
      <c r="C14" s="12">
        <f t="shared" si="0"/>
        <v>5</v>
      </c>
      <c r="D14" s="16">
        <v>2.5</v>
      </c>
      <c r="F14" s="11"/>
      <c r="G14" s="14"/>
      <c r="H14" s="14"/>
      <c r="I14" s="14"/>
      <c r="J14" s="14"/>
      <c r="K14" s="60"/>
      <c r="M14" s="46"/>
      <c r="N14" s="46"/>
    </row>
    <row r="15" spans="1:14" x14ac:dyDescent="0.2">
      <c r="A15" s="21">
        <v>50</v>
      </c>
      <c r="B15" s="11">
        <v>1.6199999999999999E-3</v>
      </c>
      <c r="C15" s="12">
        <f t="shared" si="0"/>
        <v>5</v>
      </c>
      <c r="D15" s="16">
        <v>2.5</v>
      </c>
      <c r="F15" s="11"/>
      <c r="G15" s="14"/>
      <c r="H15" s="14"/>
      <c r="I15" s="14"/>
      <c r="J15" s="14"/>
      <c r="K15" s="60"/>
    </row>
    <row r="16" spans="1:14" x14ac:dyDescent="0.2">
      <c r="A16" s="21">
        <v>55</v>
      </c>
      <c r="B16" s="11">
        <v>2.7200000000000002E-3</v>
      </c>
      <c r="C16" s="12">
        <f t="shared" si="0"/>
        <v>5</v>
      </c>
      <c r="D16" s="16">
        <v>2.5</v>
      </c>
      <c r="F16" s="11"/>
      <c r="G16" s="14"/>
      <c r="H16" s="14"/>
      <c r="I16" s="14"/>
      <c r="J16" s="14"/>
      <c r="K16" s="60"/>
      <c r="M16" s="28"/>
      <c r="N16" s="28"/>
    </row>
    <row r="17" spans="1:16" x14ac:dyDescent="0.2">
      <c r="A17" s="21">
        <v>60</v>
      </c>
      <c r="B17" s="11">
        <v>4.1900000000000001E-3</v>
      </c>
      <c r="C17" s="12">
        <f t="shared" si="0"/>
        <v>5</v>
      </c>
      <c r="D17" s="16">
        <v>2.5</v>
      </c>
      <c r="F17" s="11"/>
      <c r="G17" s="14"/>
      <c r="H17" s="14"/>
      <c r="I17" s="14"/>
      <c r="J17" s="14"/>
      <c r="K17" s="60"/>
      <c r="N17" s="28"/>
      <c r="P17" s="3"/>
    </row>
    <row r="18" spans="1:16" s="29" customFormat="1" x14ac:dyDescent="0.2">
      <c r="A18" s="21">
        <v>65</v>
      </c>
      <c r="B18" s="54">
        <v>6.3299999999999997E-3</v>
      </c>
      <c r="C18" s="53">
        <f t="shared" si="0"/>
        <v>5</v>
      </c>
      <c r="D18" s="16">
        <v>2.5</v>
      </c>
      <c r="E18" s="11"/>
      <c r="F18" s="11"/>
      <c r="G18" s="61"/>
      <c r="H18" s="14"/>
      <c r="I18" s="14"/>
      <c r="J18" s="14"/>
      <c r="K18" s="60"/>
      <c r="L18" s="57"/>
    </row>
    <row r="19" spans="1:16" x14ac:dyDescent="0.2">
      <c r="A19" s="21">
        <v>70</v>
      </c>
      <c r="B19" s="11">
        <v>9.7300000000000008E-3</v>
      </c>
      <c r="C19" s="12">
        <f t="shared" si="0"/>
        <v>5</v>
      </c>
      <c r="D19" s="16">
        <v>2.5</v>
      </c>
      <c r="F19" s="11"/>
      <c r="G19" s="14"/>
      <c r="H19" s="14"/>
      <c r="I19" s="14"/>
      <c r="J19" s="14"/>
      <c r="K19" s="60"/>
    </row>
    <row r="20" spans="1:16" x14ac:dyDescent="0.2">
      <c r="A20" s="21">
        <v>75</v>
      </c>
      <c r="B20" s="11">
        <v>1.762E-2</v>
      </c>
      <c r="C20" s="12">
        <f t="shared" si="0"/>
        <v>5</v>
      </c>
      <c r="D20" s="16">
        <v>2.5</v>
      </c>
      <c r="F20" s="11"/>
      <c r="G20" s="14"/>
      <c r="H20" s="14"/>
      <c r="I20" s="14"/>
      <c r="J20" s="14"/>
      <c r="K20" s="60"/>
    </row>
    <row r="21" spans="1:16" x14ac:dyDescent="0.2">
      <c r="A21" s="21">
        <v>80</v>
      </c>
      <c r="B21" s="5">
        <v>3.5229999999999997E-2</v>
      </c>
      <c r="C21" s="12">
        <f t="shared" si="0"/>
        <v>5</v>
      </c>
      <c r="D21" s="16">
        <v>2.5</v>
      </c>
      <c r="F21" s="11"/>
      <c r="G21" s="14"/>
      <c r="H21" s="14"/>
      <c r="I21" s="14"/>
      <c r="J21" s="14"/>
      <c r="K21" s="60"/>
    </row>
    <row r="22" spans="1:16" s="29" customFormat="1" x14ac:dyDescent="0.2">
      <c r="A22" s="21">
        <v>85</v>
      </c>
      <c r="B22" s="52">
        <v>7.5810000000000002E-2</v>
      </c>
      <c r="C22" s="53">
        <f t="shared" si="0"/>
        <v>5</v>
      </c>
      <c r="D22" s="16">
        <v>2.5</v>
      </c>
      <c r="E22" s="11"/>
      <c r="F22" s="11"/>
      <c r="G22" s="14"/>
      <c r="H22" s="14"/>
      <c r="I22" s="14"/>
      <c r="J22" s="14"/>
      <c r="K22" s="60"/>
      <c r="L22" s="57"/>
    </row>
    <row r="23" spans="1:16" x14ac:dyDescent="0.2">
      <c r="A23" s="21">
        <v>90</v>
      </c>
      <c r="B23" s="15">
        <v>0.15056</v>
      </c>
      <c r="C23" s="12">
        <f t="shared" si="0"/>
        <v>5</v>
      </c>
      <c r="D23" s="16">
        <v>2.5</v>
      </c>
      <c r="F23" s="11"/>
      <c r="G23" s="14"/>
      <c r="H23" s="14"/>
      <c r="I23" s="14"/>
      <c r="J23" s="14"/>
      <c r="K23" s="60"/>
    </row>
    <row r="24" spans="1:16" x14ac:dyDescent="0.2">
      <c r="A24" s="21">
        <v>95</v>
      </c>
      <c r="B24" s="15">
        <v>0.26623000000000002</v>
      </c>
      <c r="C24" s="12">
        <f t="shared" si="0"/>
        <v>5</v>
      </c>
      <c r="D24" s="16">
        <v>2.5</v>
      </c>
      <c r="F24" s="11"/>
      <c r="G24" s="14"/>
      <c r="H24" s="14"/>
      <c r="I24" s="14"/>
      <c r="J24" s="14"/>
      <c r="K24" s="60"/>
    </row>
    <row r="25" spans="1:16" x14ac:dyDescent="0.2">
      <c r="A25" s="21">
        <v>100</v>
      </c>
      <c r="B25" s="15">
        <v>0.42942000000000002</v>
      </c>
      <c r="C25" s="12">
        <f t="shared" si="0"/>
        <v>5</v>
      </c>
      <c r="D25" s="16">
        <v>2</v>
      </c>
      <c r="F25" s="11"/>
      <c r="G25" s="14"/>
      <c r="H25" s="14"/>
      <c r="I25" s="14"/>
      <c r="J25" s="14"/>
      <c r="K25" s="60"/>
    </row>
    <row r="26" spans="1:16" x14ac:dyDescent="0.2">
      <c r="A26" s="21">
        <v>105</v>
      </c>
      <c r="B26" s="15">
        <v>0.61082999999999998</v>
      </c>
      <c r="C26" s="12">
        <f t="shared" si="0"/>
        <v>5</v>
      </c>
      <c r="D26" s="16">
        <v>1.5</v>
      </c>
      <c r="F26" s="11"/>
      <c r="G26" s="14"/>
      <c r="H26" s="14"/>
      <c r="I26" s="14"/>
      <c r="J26" s="14"/>
      <c r="K26" s="60"/>
    </row>
    <row r="27" spans="1:16" x14ac:dyDescent="0.2">
      <c r="A27" s="22">
        <v>110</v>
      </c>
      <c r="B27" s="17">
        <v>0.75014000000000003</v>
      </c>
      <c r="C27" s="18" t="s">
        <v>2</v>
      </c>
      <c r="D27" s="38"/>
      <c r="F27" s="11"/>
      <c r="G27" s="14"/>
      <c r="H27" s="14"/>
      <c r="I27" s="14"/>
      <c r="J27" s="14"/>
      <c r="K27" s="60"/>
    </row>
    <row r="28" spans="1:16" x14ac:dyDescent="0.2">
      <c r="C28" s="11"/>
    </row>
    <row r="30" spans="1:16" x14ac:dyDescent="0.2">
      <c r="A30" s="1"/>
    </row>
    <row r="31" spans="1:16" x14ac:dyDescent="0.2">
      <c r="A31" s="1" t="s">
        <v>13</v>
      </c>
      <c r="B31" s="9"/>
      <c r="C31" s="9"/>
    </row>
    <row r="32" spans="1:16" x14ac:dyDescent="0.2">
      <c r="A32" s="1"/>
      <c r="B32" s="11"/>
      <c r="C32" s="11"/>
    </row>
    <row r="33" spans="1:11" ht="14.25" x14ac:dyDescent="0.25">
      <c r="A33" s="23" t="s">
        <v>1</v>
      </c>
      <c r="B33" s="24" t="s">
        <v>4</v>
      </c>
      <c r="C33" s="25" t="s">
        <v>0</v>
      </c>
      <c r="D33" s="24" t="s">
        <v>5</v>
      </c>
      <c r="E33" s="24" t="s">
        <v>6</v>
      </c>
      <c r="F33" s="24" t="s">
        <v>7</v>
      </c>
      <c r="G33" s="24" t="s">
        <v>8</v>
      </c>
      <c r="H33" s="24" t="s">
        <v>9</v>
      </c>
      <c r="I33" s="24" t="s">
        <v>10</v>
      </c>
      <c r="J33" s="24" t="s">
        <v>11</v>
      </c>
      <c r="K33" s="24" t="s">
        <v>12</v>
      </c>
    </row>
    <row r="34" spans="1:11" x14ac:dyDescent="0.2">
      <c r="A34" s="21">
        <v>0</v>
      </c>
      <c r="B34" s="11">
        <v>2.7299999999999998E-3</v>
      </c>
      <c r="C34" s="12">
        <f t="shared" ref="C34:C56" si="1">A35-A34</f>
        <v>1</v>
      </c>
      <c r="D34" s="16">
        <v>0.13</v>
      </c>
      <c r="F34" s="11"/>
      <c r="G34" s="14"/>
      <c r="H34" s="14"/>
      <c r="I34" s="14"/>
      <c r="J34" s="14"/>
    </row>
    <row r="35" spans="1:11" x14ac:dyDescent="0.2">
      <c r="A35" s="21">
        <v>1</v>
      </c>
      <c r="B35" s="11">
        <v>1.7000000000000001E-4</v>
      </c>
      <c r="C35" s="12">
        <f t="shared" si="1"/>
        <v>4</v>
      </c>
      <c r="D35" s="13">
        <v>2</v>
      </c>
      <c r="F35" s="11"/>
      <c r="G35" s="14"/>
      <c r="H35" s="14"/>
      <c r="I35" s="14"/>
      <c r="J35" s="14"/>
    </row>
    <row r="36" spans="1:11" x14ac:dyDescent="0.2">
      <c r="A36" s="21">
        <v>5</v>
      </c>
      <c r="B36" s="11">
        <v>6.9999999999999994E-5</v>
      </c>
      <c r="C36" s="12">
        <f t="shared" si="1"/>
        <v>5</v>
      </c>
      <c r="D36" s="16">
        <v>2.5</v>
      </c>
      <c r="F36" s="11"/>
      <c r="G36" s="14"/>
      <c r="H36" s="14"/>
      <c r="I36" s="14"/>
      <c r="J36" s="14"/>
    </row>
    <row r="37" spans="1:11" x14ac:dyDescent="0.2">
      <c r="A37" s="21">
        <v>10</v>
      </c>
      <c r="B37" s="11">
        <v>8.0000000000000007E-5</v>
      </c>
      <c r="C37" s="12">
        <f t="shared" si="1"/>
        <v>5</v>
      </c>
      <c r="D37" s="16">
        <v>2.5</v>
      </c>
      <c r="F37" s="11"/>
      <c r="G37" s="14"/>
      <c r="H37" s="14"/>
      <c r="I37" s="14"/>
      <c r="J37" s="14"/>
    </row>
    <row r="38" spans="1:11" x14ac:dyDescent="0.2">
      <c r="A38" s="21">
        <v>15</v>
      </c>
      <c r="B38" s="11">
        <v>2.0000000000000001E-4</v>
      </c>
      <c r="C38" s="12">
        <f t="shared" si="1"/>
        <v>5</v>
      </c>
      <c r="D38" s="16">
        <v>2.5</v>
      </c>
      <c r="F38" s="11"/>
      <c r="G38" s="14"/>
      <c r="H38" s="14"/>
      <c r="I38" s="14"/>
      <c r="J38" s="14"/>
    </row>
    <row r="39" spans="1:11" x14ac:dyDescent="0.2">
      <c r="A39" s="21">
        <v>20</v>
      </c>
      <c r="B39" s="11">
        <v>3.8000000000000002E-4</v>
      </c>
      <c r="C39" s="12">
        <f t="shared" si="1"/>
        <v>5</v>
      </c>
      <c r="D39" s="16">
        <v>2.5</v>
      </c>
      <c r="F39" s="11"/>
      <c r="G39" s="14"/>
      <c r="H39" s="14"/>
      <c r="I39" s="14"/>
      <c r="J39" s="14"/>
    </row>
    <row r="40" spans="1:11" x14ac:dyDescent="0.2">
      <c r="A40" s="21">
        <v>25</v>
      </c>
      <c r="B40" s="11">
        <v>4.2000000000000002E-4</v>
      </c>
      <c r="C40" s="12">
        <f t="shared" si="1"/>
        <v>5</v>
      </c>
      <c r="D40" s="16">
        <v>2.5</v>
      </c>
      <c r="F40" s="11"/>
      <c r="G40" s="14"/>
      <c r="H40" s="14"/>
      <c r="I40" s="14"/>
      <c r="J40" s="14"/>
    </row>
    <row r="41" spans="1:11" x14ac:dyDescent="0.2">
      <c r="A41" s="21">
        <v>30</v>
      </c>
      <c r="B41" s="11">
        <v>5.5000000000000003E-4</v>
      </c>
      <c r="C41" s="12">
        <f t="shared" si="1"/>
        <v>5</v>
      </c>
      <c r="D41" s="16">
        <v>2.5</v>
      </c>
      <c r="F41" s="11"/>
      <c r="G41" s="14"/>
      <c r="H41" s="14"/>
      <c r="I41" s="14"/>
      <c r="J41" s="14"/>
    </row>
    <row r="42" spans="1:11" x14ac:dyDescent="0.2">
      <c r="A42" s="21">
        <v>35</v>
      </c>
      <c r="B42" s="11">
        <v>7.2000000000000005E-4</v>
      </c>
      <c r="C42" s="12">
        <f t="shared" si="1"/>
        <v>5</v>
      </c>
      <c r="D42" s="16">
        <v>2.5</v>
      </c>
      <c r="F42" s="11"/>
      <c r="G42" s="14"/>
      <c r="H42" s="14"/>
      <c r="I42" s="14"/>
      <c r="J42" s="14"/>
    </row>
    <row r="43" spans="1:11" x14ac:dyDescent="0.2">
      <c r="A43" s="21">
        <v>40</v>
      </c>
      <c r="B43" s="11">
        <v>1.06E-3</v>
      </c>
      <c r="C43" s="12">
        <f t="shared" si="1"/>
        <v>5</v>
      </c>
      <c r="D43" s="16">
        <v>2.5</v>
      </c>
      <c r="F43" s="11"/>
      <c r="G43" s="14"/>
      <c r="H43" s="14"/>
      <c r="I43" s="14"/>
      <c r="J43" s="14"/>
    </row>
    <row r="44" spans="1:11" x14ac:dyDescent="0.2">
      <c r="A44" s="21">
        <v>45</v>
      </c>
      <c r="B44" s="11">
        <v>1.6900000000000001E-3</v>
      </c>
      <c r="C44" s="12">
        <f t="shared" si="1"/>
        <v>5</v>
      </c>
      <c r="D44" s="16">
        <v>2.5</v>
      </c>
      <c r="F44" s="11"/>
      <c r="G44" s="14"/>
      <c r="H44" s="14"/>
      <c r="I44" s="14"/>
      <c r="J44" s="14"/>
    </row>
    <row r="45" spans="1:11" x14ac:dyDescent="0.2">
      <c r="A45" s="21">
        <v>50</v>
      </c>
      <c r="B45" s="11">
        <v>3.0699999999999998E-3</v>
      </c>
      <c r="C45" s="12">
        <f t="shared" si="1"/>
        <v>5</v>
      </c>
      <c r="D45" s="16">
        <v>2.5</v>
      </c>
      <c r="F45" s="11"/>
      <c r="G45" s="14"/>
      <c r="H45" s="14"/>
      <c r="I45" s="14"/>
      <c r="J45" s="14"/>
    </row>
    <row r="46" spans="1:11" x14ac:dyDescent="0.2">
      <c r="A46" s="21">
        <v>55</v>
      </c>
      <c r="B46" s="11">
        <v>5.4799999999999996E-3</v>
      </c>
      <c r="C46" s="12">
        <f t="shared" si="1"/>
        <v>5</v>
      </c>
      <c r="D46" s="16">
        <v>2.5</v>
      </c>
      <c r="F46" s="11"/>
      <c r="G46" s="14"/>
      <c r="H46" s="14"/>
      <c r="I46" s="14"/>
      <c r="J46" s="14"/>
    </row>
    <row r="47" spans="1:11" x14ac:dyDescent="0.2">
      <c r="A47" s="21">
        <v>60</v>
      </c>
      <c r="B47" s="11">
        <v>8.9300000000000004E-3</v>
      </c>
      <c r="C47" s="12">
        <f t="shared" si="1"/>
        <v>5</v>
      </c>
      <c r="D47" s="16">
        <v>2.5</v>
      </c>
      <c r="F47" s="11"/>
      <c r="G47" s="14"/>
      <c r="H47" s="14"/>
      <c r="I47" s="14"/>
      <c r="J47" s="14"/>
    </row>
    <row r="48" spans="1:11" x14ac:dyDescent="0.2">
      <c r="A48" s="21">
        <v>65</v>
      </c>
      <c r="B48" s="11">
        <v>1.3899999999999999E-2</v>
      </c>
      <c r="C48" s="12">
        <f t="shared" si="1"/>
        <v>5</v>
      </c>
      <c r="D48" s="16">
        <v>2.5</v>
      </c>
      <c r="F48" s="11"/>
      <c r="G48" s="14"/>
      <c r="H48" s="14"/>
      <c r="I48" s="14"/>
      <c r="J48" s="14"/>
    </row>
    <row r="49" spans="1:10" x14ac:dyDescent="0.2">
      <c r="A49" s="21">
        <v>70</v>
      </c>
      <c r="B49" s="11">
        <v>2.103E-2</v>
      </c>
      <c r="C49" s="12">
        <f t="shared" si="1"/>
        <v>5</v>
      </c>
      <c r="D49" s="16">
        <v>2.5</v>
      </c>
      <c r="F49" s="11"/>
      <c r="G49" s="14"/>
      <c r="H49" s="14"/>
      <c r="I49" s="14"/>
      <c r="J49" s="14"/>
    </row>
    <row r="50" spans="1:10" x14ac:dyDescent="0.2">
      <c r="A50" s="21">
        <v>75</v>
      </c>
      <c r="B50" s="11">
        <v>3.4450000000000001E-2</v>
      </c>
      <c r="C50" s="12">
        <f t="shared" si="1"/>
        <v>5</v>
      </c>
      <c r="D50" s="16">
        <v>2.5</v>
      </c>
      <c r="F50" s="11"/>
      <c r="G50" s="14"/>
      <c r="H50" s="14"/>
      <c r="I50" s="14"/>
      <c r="J50" s="14"/>
    </row>
    <row r="51" spans="1:10" x14ac:dyDescent="0.2">
      <c r="A51" s="21">
        <v>80</v>
      </c>
      <c r="B51" s="5">
        <v>5.9089999999999997E-2</v>
      </c>
      <c r="C51" s="12">
        <f t="shared" si="1"/>
        <v>5</v>
      </c>
      <c r="D51" s="16">
        <v>2.5</v>
      </c>
      <c r="F51" s="11"/>
      <c r="G51" s="14"/>
      <c r="H51" s="14"/>
      <c r="I51" s="14"/>
      <c r="J51" s="14"/>
    </row>
    <row r="52" spans="1:10" x14ac:dyDescent="0.2">
      <c r="A52" s="21">
        <v>85</v>
      </c>
      <c r="B52" s="15">
        <v>0.10836</v>
      </c>
      <c r="C52" s="12">
        <f t="shared" si="1"/>
        <v>5</v>
      </c>
      <c r="D52" s="16">
        <v>2.5</v>
      </c>
      <c r="F52" s="11"/>
      <c r="G52" s="14"/>
      <c r="H52" s="14"/>
      <c r="I52" s="14"/>
      <c r="J52" s="14"/>
    </row>
    <row r="53" spans="1:10" x14ac:dyDescent="0.2">
      <c r="A53" s="21">
        <v>90</v>
      </c>
      <c r="B53" s="15">
        <v>0.1991</v>
      </c>
      <c r="C53" s="12">
        <f t="shared" si="1"/>
        <v>5</v>
      </c>
      <c r="D53" s="16">
        <v>2.5</v>
      </c>
      <c r="F53" s="11"/>
      <c r="G53" s="14"/>
      <c r="H53" s="14"/>
      <c r="I53" s="14"/>
      <c r="J53" s="14"/>
    </row>
    <row r="54" spans="1:10" x14ac:dyDescent="0.2">
      <c r="A54" s="21">
        <v>95</v>
      </c>
      <c r="B54" s="15">
        <v>0.32051000000000002</v>
      </c>
      <c r="C54" s="12">
        <f t="shared" si="1"/>
        <v>5</v>
      </c>
      <c r="D54" s="16">
        <v>2.5</v>
      </c>
      <c r="F54" s="11"/>
      <c r="G54" s="14"/>
      <c r="H54" s="14"/>
      <c r="I54" s="14"/>
      <c r="J54" s="14"/>
    </row>
    <row r="55" spans="1:10" x14ac:dyDescent="0.2">
      <c r="A55" s="21">
        <v>100</v>
      </c>
      <c r="B55" s="15">
        <v>0.47671999999999998</v>
      </c>
      <c r="C55" s="12">
        <f t="shared" si="1"/>
        <v>5</v>
      </c>
      <c r="D55" s="16">
        <v>2</v>
      </c>
      <c r="F55" s="11"/>
      <c r="G55" s="14"/>
      <c r="H55" s="14"/>
      <c r="I55" s="14"/>
      <c r="J55" s="14"/>
    </row>
    <row r="56" spans="1:10" x14ac:dyDescent="0.2">
      <c r="A56" s="21">
        <v>105</v>
      </c>
      <c r="B56" s="15">
        <v>0.63917000000000002</v>
      </c>
      <c r="C56" s="12">
        <f t="shared" si="1"/>
        <v>5</v>
      </c>
      <c r="D56" s="16">
        <v>1.5</v>
      </c>
      <c r="F56" s="11"/>
      <c r="G56" s="14"/>
      <c r="H56" s="14"/>
      <c r="I56" s="14"/>
      <c r="J56" s="14"/>
    </row>
    <row r="57" spans="1:10" x14ac:dyDescent="0.2">
      <c r="A57" s="22">
        <v>110</v>
      </c>
      <c r="B57" s="17">
        <v>0.76083999999999996</v>
      </c>
      <c r="C57" s="18" t="s">
        <v>2</v>
      </c>
      <c r="D57" s="38"/>
      <c r="F57" s="11"/>
      <c r="G57" s="14"/>
      <c r="H57" s="14"/>
      <c r="I57" s="14"/>
      <c r="J57" s="14"/>
    </row>
    <row r="58" spans="1:10" x14ac:dyDescent="0.2">
      <c r="A58" s="6"/>
    </row>
    <row r="59" spans="1:10" x14ac:dyDescent="0.2">
      <c r="A59" s="5"/>
    </row>
    <row r="60" spans="1:10" x14ac:dyDescent="0.2">
      <c r="A60" s="7"/>
    </row>
    <row r="61" spans="1:10" x14ac:dyDescent="0.2">
      <c r="A61" s="5"/>
    </row>
    <row r="62" spans="1:10" x14ac:dyDescent="0.2">
      <c r="A62" s="5"/>
    </row>
    <row r="63" spans="1:10" x14ac:dyDescent="0.2">
      <c r="A63" s="5"/>
    </row>
    <row r="64" spans="1:10" x14ac:dyDescent="0.2">
      <c r="A64" s="5"/>
    </row>
    <row r="65" spans="1:1" x14ac:dyDescent="0.2">
      <c r="A65" s="5"/>
    </row>
    <row r="66" spans="1:1" x14ac:dyDescent="0.2">
      <c r="A66" s="5"/>
    </row>
    <row r="67" spans="1:1" x14ac:dyDescent="0.2">
      <c r="A67" s="5"/>
    </row>
    <row r="68" spans="1:1" x14ac:dyDescent="0.2">
      <c r="A68" s="5"/>
    </row>
    <row r="69" spans="1:1" x14ac:dyDescent="0.2">
      <c r="A69" s="5"/>
    </row>
    <row r="70" spans="1:1" x14ac:dyDescent="0.2">
      <c r="A70" s="5"/>
    </row>
    <row r="71" spans="1:1" x14ac:dyDescent="0.2">
      <c r="A71" s="5"/>
    </row>
    <row r="72" spans="1:1" x14ac:dyDescent="0.2">
      <c r="A72" s="5"/>
    </row>
    <row r="73" spans="1:1" x14ac:dyDescent="0.2">
      <c r="A73" s="5"/>
    </row>
    <row r="74" spans="1:1" x14ac:dyDescent="0.2">
      <c r="A74" s="5"/>
    </row>
    <row r="75" spans="1:1" x14ac:dyDescent="0.2">
      <c r="A75" s="5"/>
    </row>
    <row r="76" spans="1:1" x14ac:dyDescent="0.2">
      <c r="A76" s="5"/>
    </row>
    <row r="77" spans="1:1" x14ac:dyDescent="0.2">
      <c r="A77" s="5"/>
    </row>
    <row r="78" spans="1:1" x14ac:dyDescent="0.2">
      <c r="A78" s="5"/>
    </row>
    <row r="79" spans="1:1" x14ac:dyDescent="0.2">
      <c r="A79" s="5"/>
    </row>
    <row r="80" spans="1:1" x14ac:dyDescent="0.2">
      <c r="A80" s="5"/>
    </row>
    <row r="81" spans="1:1" x14ac:dyDescent="0.2">
      <c r="A81" s="5"/>
    </row>
    <row r="82" spans="1:1" x14ac:dyDescent="0.2">
      <c r="A82" s="5"/>
    </row>
    <row r="83" spans="1:1" x14ac:dyDescent="0.2">
      <c r="A83" s="5"/>
    </row>
    <row r="84" spans="1:1" x14ac:dyDescent="0.2">
      <c r="A84" s="5"/>
    </row>
    <row r="85" spans="1:1" x14ac:dyDescent="0.2">
      <c r="A85" s="5"/>
    </row>
    <row r="86" spans="1:1" x14ac:dyDescent="0.2">
      <c r="A86" s="5"/>
    </row>
    <row r="87" spans="1:1" x14ac:dyDescent="0.2">
      <c r="A87" s="5"/>
    </row>
    <row r="88" spans="1:1" x14ac:dyDescent="0.2">
      <c r="A88" s="5"/>
    </row>
    <row r="89" spans="1:1" x14ac:dyDescent="0.2">
      <c r="A89" s="5"/>
    </row>
    <row r="90" spans="1:1" x14ac:dyDescent="0.2">
      <c r="A90" s="5"/>
    </row>
    <row r="91" spans="1:1" x14ac:dyDescent="0.2">
      <c r="A91" s="5"/>
    </row>
    <row r="92" spans="1:1" x14ac:dyDescent="0.2">
      <c r="A92" s="5"/>
    </row>
    <row r="93" spans="1:1" x14ac:dyDescent="0.2">
      <c r="A93" s="5"/>
    </row>
    <row r="94" spans="1:1" x14ac:dyDescent="0.2">
      <c r="A94" s="5"/>
    </row>
    <row r="95" spans="1:1" x14ac:dyDescent="0.2">
      <c r="A95" s="5"/>
    </row>
    <row r="96" spans="1:1" x14ac:dyDescent="0.2">
      <c r="A96" s="5"/>
    </row>
    <row r="97" spans="1:1" x14ac:dyDescent="0.2">
      <c r="A97" s="5"/>
    </row>
    <row r="98" spans="1:1" x14ac:dyDescent="0.2">
      <c r="A98" s="5"/>
    </row>
    <row r="99" spans="1:1" x14ac:dyDescent="0.2">
      <c r="A99" s="5"/>
    </row>
    <row r="100" spans="1:1" x14ac:dyDescent="0.2">
      <c r="A100" s="5"/>
    </row>
    <row r="101" spans="1:1" x14ac:dyDescent="0.2">
      <c r="A101" s="5"/>
    </row>
    <row r="102" spans="1:1" x14ac:dyDescent="0.2">
      <c r="A102" s="5"/>
    </row>
    <row r="103" spans="1:1" x14ac:dyDescent="0.2">
      <c r="A103" s="5"/>
    </row>
    <row r="104" spans="1:1" x14ac:dyDescent="0.2">
      <c r="A104" s="5"/>
    </row>
    <row r="105" spans="1:1" x14ac:dyDescent="0.2">
      <c r="A105" s="5"/>
    </row>
    <row r="106" spans="1:1" x14ac:dyDescent="0.2">
      <c r="A106" s="5"/>
    </row>
    <row r="107" spans="1:1" x14ac:dyDescent="0.2">
      <c r="A107" s="5"/>
    </row>
    <row r="108" spans="1:1" x14ac:dyDescent="0.2">
      <c r="A108" s="5"/>
    </row>
    <row r="109" spans="1:1" x14ac:dyDescent="0.2">
      <c r="A109" s="5"/>
    </row>
    <row r="110" spans="1:1" x14ac:dyDescent="0.2">
      <c r="A110" s="5"/>
    </row>
    <row r="111" spans="1:1" x14ac:dyDescent="0.2">
      <c r="A111" s="5"/>
    </row>
    <row r="112" spans="1:1" x14ac:dyDescent="0.2">
      <c r="A112" s="5"/>
    </row>
    <row r="113" spans="1:1" x14ac:dyDescent="0.2">
      <c r="A113" s="5"/>
    </row>
    <row r="114" spans="1:1" x14ac:dyDescent="0.2">
      <c r="A114" s="5"/>
    </row>
    <row r="115" spans="1:1" x14ac:dyDescent="0.2">
      <c r="A115" s="5"/>
    </row>
    <row r="116" spans="1:1" x14ac:dyDescent="0.2">
      <c r="A116" s="5"/>
    </row>
    <row r="117" spans="1:1" x14ac:dyDescent="0.2">
      <c r="A117" s="5"/>
    </row>
    <row r="118" spans="1:1" x14ac:dyDescent="0.2">
      <c r="A118" s="5"/>
    </row>
    <row r="119" spans="1:1" x14ac:dyDescent="0.2">
      <c r="A119" s="5"/>
    </row>
    <row r="120" spans="1:1" x14ac:dyDescent="0.2">
      <c r="A120" s="5"/>
    </row>
    <row r="121" spans="1:1" x14ac:dyDescent="0.2">
      <c r="A121" s="5"/>
    </row>
    <row r="122" spans="1:1" x14ac:dyDescent="0.2">
      <c r="A122" s="5"/>
    </row>
    <row r="123" spans="1:1" x14ac:dyDescent="0.2">
      <c r="A123" s="5"/>
    </row>
    <row r="124" spans="1:1" x14ac:dyDescent="0.2">
      <c r="A124" s="5"/>
    </row>
    <row r="125" spans="1:1" x14ac:dyDescent="0.2">
      <c r="A125" s="5"/>
    </row>
    <row r="126" spans="1:1" x14ac:dyDescent="0.2">
      <c r="A126" s="5"/>
    </row>
    <row r="127" spans="1:1" x14ac:dyDescent="0.2">
      <c r="A127" s="5"/>
    </row>
    <row r="128" spans="1:1" x14ac:dyDescent="0.2">
      <c r="A128" s="5"/>
    </row>
  </sheetData>
  <phoneticPr fontId="0" type="noConversion"/>
  <printOptions gridLines="1"/>
  <pageMargins left="0.75" right="0.75" top="1" bottom="1" header="0.5" footer="0.5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87757-5540-4897-A0DE-9D9A1FE6D5F0}">
  <dimension ref="A1:P128"/>
  <sheetViews>
    <sheetView topLeftCell="A4" zoomScale="115" zoomScaleNormal="115" workbookViewId="0">
      <selection activeCell="J32" sqref="J32"/>
    </sheetView>
  </sheetViews>
  <sheetFormatPr baseColWidth="10" defaultRowHeight="12.75" x14ac:dyDescent="0.2"/>
  <cols>
    <col min="1" max="1" width="8.7109375" customWidth="1"/>
    <col min="2" max="2" width="10.28515625" style="5" customWidth="1"/>
    <col min="3" max="3" width="7.42578125" style="5" customWidth="1"/>
    <col min="4" max="4" width="9.140625" style="10" customWidth="1"/>
    <col min="5" max="5" width="10.28515625" style="11" customWidth="1"/>
    <col min="6" max="6" width="10.42578125" style="5" customWidth="1"/>
    <col min="7" max="7" width="8.7109375" style="5" customWidth="1"/>
    <col min="8" max="8" width="8.5703125" style="5" customWidth="1"/>
    <col min="9" max="9" width="9.140625" style="12" customWidth="1"/>
    <col min="10" max="10" width="10.28515625" style="5" customWidth="1"/>
    <col min="11" max="11" width="7.28515625" style="10" customWidth="1"/>
    <col min="12" max="12" width="10.5703125" style="2" bestFit="1" customWidth="1"/>
    <col min="13" max="254" width="8.7109375" customWidth="1"/>
  </cols>
  <sheetData>
    <row r="1" spans="1:14" x14ac:dyDescent="0.2">
      <c r="A1" s="40" t="s">
        <v>3</v>
      </c>
      <c r="B1" s="41"/>
      <c r="C1" s="41"/>
      <c r="D1" s="42"/>
      <c r="E1" s="43"/>
      <c r="F1" s="44"/>
      <c r="G1" s="44"/>
      <c r="H1" s="44"/>
      <c r="I1" s="45"/>
      <c r="J1" s="44"/>
      <c r="K1" s="42"/>
    </row>
    <row r="2" spans="1:14" x14ac:dyDescent="0.2">
      <c r="A2" s="40"/>
      <c r="B2" s="43"/>
      <c r="C2" s="43"/>
      <c r="D2" s="42"/>
      <c r="E2" s="43"/>
      <c r="F2" s="44"/>
      <c r="G2" s="44"/>
      <c r="H2" s="44"/>
      <c r="I2" s="45"/>
      <c r="J2" s="44"/>
      <c r="K2" s="42"/>
    </row>
    <row r="3" spans="1:14" ht="14.25" x14ac:dyDescent="0.25">
      <c r="A3" s="23" t="s">
        <v>1</v>
      </c>
      <c r="B3" s="24" t="s">
        <v>4</v>
      </c>
      <c r="C3" s="25" t="s">
        <v>0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8"/>
    </row>
    <row r="4" spans="1:14" x14ac:dyDescent="0.2">
      <c r="A4" s="21">
        <v>0</v>
      </c>
      <c r="B4" s="11">
        <v>2.4099999999999998E-3</v>
      </c>
      <c r="C4" s="12">
        <f t="shared" ref="C4:C26" si="0">A5-A4</f>
        <v>1</v>
      </c>
      <c r="D4" s="16">
        <v>0.13</v>
      </c>
      <c r="E4" s="11">
        <f t="shared" ref="E4:E26" si="1">(C4*B4)/(1+(C4-D4)*B4)</f>
        <v>2.404957525556166E-3</v>
      </c>
      <c r="F4" s="11">
        <f>1-E4</f>
        <v>0.99759504247444386</v>
      </c>
      <c r="G4" s="14">
        <v>100000</v>
      </c>
      <c r="H4" s="14">
        <f>G4-G5</f>
        <v>240.49575255560922</v>
      </c>
      <c r="I4" s="14">
        <f>C4*G5+D4*H4</f>
        <v>99790.768695276623</v>
      </c>
      <c r="J4" s="14">
        <f>SUM(I4:I$27)</f>
        <v>8627546.5087617729</v>
      </c>
      <c r="K4" s="10">
        <f>J4/G4</f>
        <v>86.275465087617732</v>
      </c>
    </row>
    <row r="5" spans="1:14" x14ac:dyDescent="0.2">
      <c r="A5" s="21">
        <v>1</v>
      </c>
      <c r="B5" s="11">
        <v>1.2999999999999999E-4</v>
      </c>
      <c r="C5" s="12">
        <f t="shared" si="0"/>
        <v>4</v>
      </c>
      <c r="D5" s="13">
        <v>2</v>
      </c>
      <c r="E5" s="11">
        <f t="shared" si="1"/>
        <v>5.1986483514286283E-4</v>
      </c>
      <c r="F5" s="11">
        <f t="shared" ref="F5:F27" si="2">1-E5</f>
        <v>0.99948013516485712</v>
      </c>
      <c r="G5" s="14">
        <f t="shared" ref="G5:G27" si="3">G4*F4</f>
        <v>99759.504247444391</v>
      </c>
      <c r="H5" s="14">
        <f t="shared" ref="H5:H27" si="4">G5-G6</f>
        <v>51.861458229526761</v>
      </c>
      <c r="I5" s="14">
        <f>C5*G6+D5*H5</f>
        <v>398934.29407331848</v>
      </c>
      <c r="J5" s="14">
        <f>SUM(I5:I$27)</f>
        <v>8527755.7400664967</v>
      </c>
      <c r="K5" s="10">
        <f t="shared" ref="K5:K27" si="5">J5/G5</f>
        <v>85.483140723255531</v>
      </c>
      <c r="M5" s="3"/>
    </row>
    <row r="6" spans="1:14" x14ac:dyDescent="0.2">
      <c r="A6" s="21">
        <v>5</v>
      </c>
      <c r="B6" s="11">
        <v>8.0000000000000007E-5</v>
      </c>
      <c r="C6" s="12">
        <f t="shared" si="0"/>
        <v>5</v>
      </c>
      <c r="D6" s="16">
        <v>2.5</v>
      </c>
      <c r="E6" s="11">
        <f t="shared" si="1"/>
        <v>3.9992001599680068E-4</v>
      </c>
      <c r="F6" s="11">
        <f t="shared" si="2"/>
        <v>0.99960007998400324</v>
      </c>
      <c r="G6" s="14">
        <f>G5*F5</f>
        <v>99707.642789214864</v>
      </c>
      <c r="H6" s="14">
        <f t="shared" si="4"/>
        <v>39.87508209925727</v>
      </c>
      <c r="I6" s="14">
        <f>C6*G7+D6*H6</f>
        <v>498438.52624082618</v>
      </c>
      <c r="J6" s="14">
        <f>SUM(I6:I$27)</f>
        <v>8128821.4459931785</v>
      </c>
      <c r="K6" s="10">
        <f t="shared" si="5"/>
        <v>81.526563246287608</v>
      </c>
    </row>
    <row r="7" spans="1:14" x14ac:dyDescent="0.2">
      <c r="A7" s="21">
        <v>10</v>
      </c>
      <c r="B7" s="11">
        <v>6.9999999999999994E-5</v>
      </c>
      <c r="C7" s="12">
        <f t="shared" si="0"/>
        <v>5</v>
      </c>
      <c r="D7" s="16">
        <v>2.5</v>
      </c>
      <c r="E7" s="11">
        <f t="shared" si="1"/>
        <v>3.4993876071687447E-4</v>
      </c>
      <c r="F7" s="11">
        <f t="shared" si="2"/>
        <v>0.99965006123928313</v>
      </c>
      <c r="G7" s="14">
        <f t="shared" si="3"/>
        <v>99667.767707115607</v>
      </c>
      <c r="H7" s="14">
        <f t="shared" si="4"/>
        <v>34.877615114848595</v>
      </c>
      <c r="I7" s="14">
        <f t="shared" ref="I7:I26" si="6">C7*G8+D7*H7</f>
        <v>498251.64449779096</v>
      </c>
      <c r="J7" s="14">
        <f>SUM(I7:I$27)</f>
        <v>7630382.9197523529</v>
      </c>
      <c r="K7" s="10">
        <f>J7/G7</f>
        <v>76.558180194975861</v>
      </c>
      <c r="N7" s="28"/>
    </row>
    <row r="8" spans="1:14" x14ac:dyDescent="0.2">
      <c r="A8" s="21">
        <v>15</v>
      </c>
      <c r="B8" s="11">
        <v>1.2999999999999999E-4</v>
      </c>
      <c r="C8" s="12">
        <f t="shared" si="0"/>
        <v>5</v>
      </c>
      <c r="D8" s="16">
        <v>2.5</v>
      </c>
      <c r="E8" s="11">
        <f t="shared" si="1"/>
        <v>6.4978881863394405E-4</v>
      </c>
      <c r="F8" s="11">
        <f t="shared" si="2"/>
        <v>0.99935021118136602</v>
      </c>
      <c r="G8" s="14">
        <f t="shared" si="3"/>
        <v>99632.890092000758</v>
      </c>
      <c r="H8" s="14">
        <f t="shared" si="4"/>
        <v>64.740337949973764</v>
      </c>
      <c r="I8" s="14">
        <f t="shared" si="6"/>
        <v>498002.59961512883</v>
      </c>
      <c r="J8" s="14">
        <f>SUM(I8:I$27)</f>
        <v>7132131.2752545616</v>
      </c>
      <c r="K8" s="10">
        <f t="shared" si="5"/>
        <v>71.584105094901588</v>
      </c>
      <c r="N8" s="28"/>
    </row>
    <row r="9" spans="1:14" x14ac:dyDescent="0.2">
      <c r="A9" s="21">
        <v>20</v>
      </c>
      <c r="B9" s="11">
        <v>1.3999999999999999E-4</v>
      </c>
      <c r="C9" s="12">
        <f t="shared" si="0"/>
        <v>5</v>
      </c>
      <c r="D9" s="16">
        <v>2.5</v>
      </c>
      <c r="E9" s="11">
        <f t="shared" si="1"/>
        <v>6.9975508571999787E-4</v>
      </c>
      <c r="F9" s="11">
        <f t="shared" si="2"/>
        <v>0.99930024491428004</v>
      </c>
      <c r="G9" s="14">
        <f t="shared" si="3"/>
        <v>99568.149754050784</v>
      </c>
      <c r="H9" s="14">
        <f t="shared" si="4"/>
        <v>69.673319166118745</v>
      </c>
      <c r="I9" s="14">
        <f t="shared" si="6"/>
        <v>497666.56547233858</v>
      </c>
      <c r="J9" s="14">
        <f>SUM(I9:I$27)</f>
        <v>6634128.675639431</v>
      </c>
      <c r="K9" s="10">
        <f t="shared" si="5"/>
        <v>66.629024361975056</v>
      </c>
    </row>
    <row r="10" spans="1:14" x14ac:dyDescent="0.2">
      <c r="A10" s="21">
        <v>25</v>
      </c>
      <c r="B10" s="11">
        <v>1.8000000000000001E-4</v>
      </c>
      <c r="C10" s="12">
        <f t="shared" si="0"/>
        <v>5</v>
      </c>
      <c r="D10" s="16">
        <v>2.5</v>
      </c>
      <c r="E10" s="11">
        <f t="shared" si="1"/>
        <v>8.9959518216802437E-4</v>
      </c>
      <c r="F10" s="11">
        <f t="shared" si="2"/>
        <v>0.99910040481783202</v>
      </c>
      <c r="G10" s="14">
        <f t="shared" si="3"/>
        <v>99498.476434884666</v>
      </c>
      <c r="H10" s="14">
        <f t="shared" si="4"/>
        <v>89.508350033880561</v>
      </c>
      <c r="I10" s="14">
        <f t="shared" si="6"/>
        <v>497268.61129933863</v>
      </c>
      <c r="J10" s="14">
        <f>SUM(I10:I$27)</f>
        <v>6136462.1101670926</v>
      </c>
      <c r="K10" s="10">
        <f t="shared" si="5"/>
        <v>61.673930396140399</v>
      </c>
      <c r="N10" s="28"/>
    </row>
    <row r="11" spans="1:14" s="29" customFormat="1" x14ac:dyDescent="0.2">
      <c r="A11" s="21">
        <v>30</v>
      </c>
      <c r="B11" s="54">
        <v>2.4000000000000001E-4</v>
      </c>
      <c r="C11" s="53">
        <f t="shared" si="0"/>
        <v>5</v>
      </c>
      <c r="D11" s="16">
        <v>2.5</v>
      </c>
      <c r="E11" s="54">
        <f t="shared" si="1"/>
        <v>1.1992804317409555E-3</v>
      </c>
      <c r="F11" s="54">
        <f t="shared" si="2"/>
        <v>0.998800719568259</v>
      </c>
      <c r="G11" s="55">
        <f>G10*F10</f>
        <v>99408.968084850785</v>
      </c>
      <c r="H11" s="55">
        <f t="shared" si="4"/>
        <v>119.21923016372602</v>
      </c>
      <c r="I11" s="55">
        <f t="shared" si="6"/>
        <v>496746.79234884464</v>
      </c>
      <c r="J11" s="55">
        <f>SUM(I11:I$27)</f>
        <v>5639193.4988677548</v>
      </c>
      <c r="K11" s="56">
        <f t="shared" si="5"/>
        <v>56.727210909728051</v>
      </c>
      <c r="L11" s="57"/>
      <c r="M11" s="58"/>
    </row>
    <row r="12" spans="1:14" x14ac:dyDescent="0.2">
      <c r="A12" s="21">
        <v>35</v>
      </c>
      <c r="B12" s="11">
        <v>3.6000000000000002E-4</v>
      </c>
      <c r="C12" s="12">
        <f t="shared" si="0"/>
        <v>5</v>
      </c>
      <c r="D12" s="16">
        <v>2.5</v>
      </c>
      <c r="E12" s="11">
        <f t="shared" si="1"/>
        <v>1.7983814566889802E-3</v>
      </c>
      <c r="F12" s="11">
        <f t="shared" si="2"/>
        <v>0.99820161854331102</v>
      </c>
      <c r="G12" s="14">
        <f t="shared" si="3"/>
        <v>99289.748854687059</v>
      </c>
      <c r="H12" s="14">
        <f t="shared" si="4"/>
        <v>178.56084317956993</v>
      </c>
      <c r="I12" s="14">
        <f>C12*G13+D12*H12</f>
        <v>496002.34216548636</v>
      </c>
      <c r="J12" s="14">
        <f>SUM(I12:I$27)</f>
        <v>5142446.7065189099</v>
      </c>
      <c r="K12" s="10">
        <f t="shared" si="5"/>
        <v>51.792322629851796</v>
      </c>
    </row>
    <row r="13" spans="1:14" x14ac:dyDescent="0.2">
      <c r="A13" s="21">
        <v>40</v>
      </c>
      <c r="B13" s="11">
        <v>6.0999999999999997E-4</v>
      </c>
      <c r="C13" s="12">
        <f t="shared" si="0"/>
        <v>5</v>
      </c>
      <c r="D13" s="16">
        <v>2.5</v>
      </c>
      <c r="E13" s="11">
        <f t="shared" si="1"/>
        <v>3.0453558323556575E-3</v>
      </c>
      <c r="F13" s="11">
        <f t="shared" si="2"/>
        <v>0.99695464416764434</v>
      </c>
      <c r="G13" s="14">
        <f t="shared" si="3"/>
        <v>99111.188011507489</v>
      </c>
      <c r="H13" s="14">
        <f t="shared" si="4"/>
        <v>301.82883446254709</v>
      </c>
      <c r="I13" s="14">
        <f t="shared" si="6"/>
        <v>494801.36797138106</v>
      </c>
      <c r="J13" s="14">
        <f>SUM(I13:I$27)</f>
        <v>4646444.364353423</v>
      </c>
      <c r="K13" s="10">
        <f t="shared" si="5"/>
        <v>46.881128736081124</v>
      </c>
      <c r="M13" s="46"/>
      <c r="N13" s="46"/>
    </row>
    <row r="14" spans="1:14" x14ac:dyDescent="0.2">
      <c r="A14" s="21">
        <v>45</v>
      </c>
      <c r="B14" s="11">
        <v>9.7000000000000005E-4</v>
      </c>
      <c r="C14" s="12">
        <f t="shared" si="0"/>
        <v>5</v>
      </c>
      <c r="D14" s="16">
        <v>2.5</v>
      </c>
      <c r="E14" s="11">
        <f t="shared" si="1"/>
        <v>4.838267202035066E-3</v>
      </c>
      <c r="F14" s="11">
        <f t="shared" si="2"/>
        <v>0.99516173279796494</v>
      </c>
      <c r="G14" s="14">
        <f t="shared" si="3"/>
        <v>98809.359177044942</v>
      </c>
      <c r="H14" s="14">
        <f t="shared" si="4"/>
        <v>478.06608176039299</v>
      </c>
      <c r="I14" s="14">
        <f t="shared" si="6"/>
        <v>492851.6306808237</v>
      </c>
      <c r="J14" s="14">
        <f>SUM(I14:I$27)</f>
        <v>4151642.9963820414</v>
      </c>
      <c r="K14" s="10">
        <f t="shared" si="5"/>
        <v>42.016697921734291</v>
      </c>
      <c r="M14" s="46"/>
      <c r="N14" s="46"/>
    </row>
    <row r="15" spans="1:14" x14ac:dyDescent="0.2">
      <c r="A15" s="21">
        <v>50</v>
      </c>
      <c r="B15" s="11">
        <v>1.6199999999999999E-3</v>
      </c>
      <c r="C15" s="12">
        <f t="shared" si="0"/>
        <v>5</v>
      </c>
      <c r="D15" s="16">
        <v>2.5</v>
      </c>
      <c r="E15" s="11">
        <f t="shared" si="1"/>
        <v>8.0673273243364353E-3</v>
      </c>
      <c r="F15" s="11">
        <f t="shared" si="2"/>
        <v>0.99193267267566354</v>
      </c>
      <c r="G15" s="14">
        <f t="shared" si="3"/>
        <v>98331.293095284549</v>
      </c>
      <c r="H15" s="14">
        <f t="shared" si="4"/>
        <v>793.27072762492753</v>
      </c>
      <c r="I15" s="55">
        <f t="shared" si="6"/>
        <v>489673.28865736042</v>
      </c>
      <c r="J15" s="55">
        <f>SUM(I15:I$27)</f>
        <v>3658791.3657012177</v>
      </c>
      <c r="K15" s="56">
        <f t="shared" si="5"/>
        <v>37.208819802214869</v>
      </c>
    </row>
    <row r="16" spans="1:14" x14ac:dyDescent="0.2">
      <c r="A16" s="21">
        <v>55</v>
      </c>
      <c r="B16" s="11">
        <v>2.7200000000000002E-3</v>
      </c>
      <c r="C16" s="12">
        <f t="shared" si="0"/>
        <v>5</v>
      </c>
      <c r="D16" s="16">
        <v>2.5</v>
      </c>
      <c r="E16" s="11">
        <f t="shared" si="1"/>
        <v>1.3508144616607074E-2</v>
      </c>
      <c r="F16" s="11">
        <f t="shared" si="2"/>
        <v>0.9864918553833929</v>
      </c>
      <c r="G16" s="14">
        <f t="shared" si="3"/>
        <v>97538.022367659622</v>
      </c>
      <c r="H16" s="14">
        <f t="shared" si="4"/>
        <v>1317.5577117602079</v>
      </c>
      <c r="I16" s="55">
        <f t="shared" si="6"/>
        <v>484396.21755889762</v>
      </c>
      <c r="J16" s="55">
        <f>SUM(I16:I$27)</f>
        <v>3169118.0770438579</v>
      </c>
      <c r="K16" s="56">
        <f t="shared" si="5"/>
        <v>32.491104495621109</v>
      </c>
      <c r="M16" s="28"/>
      <c r="N16" s="28"/>
    </row>
    <row r="17" spans="1:16" x14ac:dyDescent="0.2">
      <c r="A17" s="21">
        <v>60</v>
      </c>
      <c r="B17" s="11">
        <v>4.1900000000000001E-3</v>
      </c>
      <c r="C17" s="12">
        <f t="shared" si="0"/>
        <v>5</v>
      </c>
      <c r="D17" s="16">
        <v>2.5</v>
      </c>
      <c r="E17" s="11">
        <f t="shared" si="1"/>
        <v>2.0732823672035428E-2</v>
      </c>
      <c r="F17" s="11">
        <f t="shared" si="2"/>
        <v>0.97926717632796456</v>
      </c>
      <c r="G17" s="14">
        <f t="shared" si="3"/>
        <v>96220.464655899414</v>
      </c>
      <c r="H17" s="14">
        <f t="shared" si="4"/>
        <v>1994.9219273520866</v>
      </c>
      <c r="I17" s="55">
        <f t="shared" si="6"/>
        <v>476115.01846111688</v>
      </c>
      <c r="J17" s="55">
        <f>SUM(I17:I$27)</f>
        <v>2684721.8594849603</v>
      </c>
      <c r="K17" s="56">
        <f t="shared" si="5"/>
        <v>27.90177608355954</v>
      </c>
      <c r="N17" s="28"/>
      <c r="P17" s="3"/>
    </row>
    <row r="18" spans="1:16" s="29" customFormat="1" x14ac:dyDescent="0.2">
      <c r="A18" s="21">
        <v>65</v>
      </c>
      <c r="B18" s="54">
        <v>6.3299999999999997E-3</v>
      </c>
      <c r="C18" s="53">
        <f t="shared" si="0"/>
        <v>5</v>
      </c>
      <c r="D18" s="16">
        <v>2.5</v>
      </c>
      <c r="E18" s="54">
        <f t="shared" si="1"/>
        <v>3.1156941402308468E-2</v>
      </c>
      <c r="F18" s="54">
        <f t="shared" si="2"/>
        <v>0.96884305859769149</v>
      </c>
      <c r="G18" s="55">
        <f t="shared" si="3"/>
        <v>94225.542728547327</v>
      </c>
      <c r="H18" s="55">
        <f t="shared" si="4"/>
        <v>2935.7797133940621</v>
      </c>
      <c r="I18" s="55">
        <f t="shared" si="6"/>
        <v>463788.26435925148</v>
      </c>
      <c r="J18" s="55">
        <f>SUM(I18:I$27)</f>
        <v>2208606.8410238428</v>
      </c>
      <c r="K18" s="56">
        <f t="shared" si="5"/>
        <v>23.439576754538614</v>
      </c>
      <c r="L18" s="57"/>
    </row>
    <row r="19" spans="1:16" x14ac:dyDescent="0.2">
      <c r="A19" s="21">
        <v>70</v>
      </c>
      <c r="B19" s="11">
        <v>9.7300000000000008E-3</v>
      </c>
      <c r="C19" s="12">
        <f t="shared" si="0"/>
        <v>5</v>
      </c>
      <c r="D19" s="16">
        <v>2.5</v>
      </c>
      <c r="E19" s="11">
        <f t="shared" si="1"/>
        <v>4.7494691626192867E-2</v>
      </c>
      <c r="F19" s="11">
        <f t="shared" si="2"/>
        <v>0.95250530837380709</v>
      </c>
      <c r="G19" s="14">
        <f t="shared" si="3"/>
        <v>91289.763015153265</v>
      </c>
      <c r="H19" s="14">
        <f t="shared" si="4"/>
        <v>4335.779143032938</v>
      </c>
      <c r="I19" s="55">
        <f t="shared" si="6"/>
        <v>445609.36721818399</v>
      </c>
      <c r="J19" s="55">
        <f>SUM(I19:I$27)</f>
        <v>1744818.5766645924</v>
      </c>
      <c r="K19" s="56">
        <f t="shared" si="5"/>
        <v>19.112970819904181</v>
      </c>
    </row>
    <row r="20" spans="1:16" x14ac:dyDescent="0.2">
      <c r="A20" s="21">
        <v>75</v>
      </c>
      <c r="B20" s="11">
        <v>1.762E-2</v>
      </c>
      <c r="C20" s="12">
        <f t="shared" si="0"/>
        <v>5</v>
      </c>
      <c r="D20" s="16">
        <v>2.5</v>
      </c>
      <c r="E20" s="11">
        <f t="shared" si="1"/>
        <v>8.4382931851922804E-2</v>
      </c>
      <c r="F20" s="11">
        <f t="shared" si="2"/>
        <v>0.9156170681480772</v>
      </c>
      <c r="G20" s="14">
        <f t="shared" si="3"/>
        <v>86953.983872120327</v>
      </c>
      <c r="H20" s="14">
        <f t="shared" si="4"/>
        <v>7337.4320953343267</v>
      </c>
      <c r="I20" s="55">
        <f t="shared" si="6"/>
        <v>416426.33912226581</v>
      </c>
      <c r="J20" s="55">
        <f>SUM(I20:I$27)</f>
        <v>1299209.2094464083</v>
      </c>
      <c r="K20" s="56">
        <f t="shared" si="5"/>
        <v>14.941341978730984</v>
      </c>
    </row>
    <row r="21" spans="1:16" x14ac:dyDescent="0.2">
      <c r="A21" s="21">
        <v>80</v>
      </c>
      <c r="B21" s="5">
        <v>3.5229999999999997E-2</v>
      </c>
      <c r="C21" s="12">
        <f t="shared" si="0"/>
        <v>5</v>
      </c>
      <c r="D21" s="16">
        <v>2.5</v>
      </c>
      <c r="E21" s="11">
        <f t="shared" si="1"/>
        <v>0.16189141373526639</v>
      </c>
      <c r="F21" s="11">
        <f t="shared" si="2"/>
        <v>0.83810858626473361</v>
      </c>
      <c r="G21" s="14">
        <f t="shared" si="3"/>
        <v>79616.551776786</v>
      </c>
      <c r="H21" s="14">
        <f t="shared" si="4"/>
        <v>12889.236123870927</v>
      </c>
      <c r="I21" s="55">
        <f t="shared" si="6"/>
        <v>365859.66857425263</v>
      </c>
      <c r="J21" s="55">
        <f>SUM(I21:I$27)</f>
        <v>882782.87032414251</v>
      </c>
      <c r="K21" s="56">
        <f t="shared" si="5"/>
        <v>11.087931474338703</v>
      </c>
    </row>
    <row r="22" spans="1:16" s="29" customFormat="1" x14ac:dyDescent="0.2">
      <c r="A22" s="21">
        <v>85</v>
      </c>
      <c r="B22" s="52">
        <v>7.5810000000000002E-2</v>
      </c>
      <c r="C22" s="53">
        <f t="shared" si="0"/>
        <v>5</v>
      </c>
      <c r="D22" s="16">
        <v>2.5</v>
      </c>
      <c r="E22" s="54">
        <f t="shared" si="1"/>
        <v>0.31865660662869633</v>
      </c>
      <c r="F22" s="54">
        <f t="shared" si="2"/>
        <v>0.68134339337130367</v>
      </c>
      <c r="G22" s="55">
        <f t="shared" si="3"/>
        <v>66727.315652915073</v>
      </c>
      <c r="H22" s="55">
        <f t="shared" si="4"/>
        <v>21263.099975399811</v>
      </c>
      <c r="I22" s="55">
        <f t="shared" si="6"/>
        <v>280478.8283260758</v>
      </c>
      <c r="J22" s="55">
        <f>SUM(I22:I$27)</f>
        <v>516923.20174988976</v>
      </c>
      <c r="K22" s="56">
        <f t="shared" si="5"/>
        <v>7.7468004923004461</v>
      </c>
      <c r="L22" s="57"/>
    </row>
    <row r="23" spans="1:16" x14ac:dyDescent="0.2">
      <c r="A23" s="21">
        <v>90</v>
      </c>
      <c r="B23" s="15">
        <v>0.15056</v>
      </c>
      <c r="C23" s="12">
        <f t="shared" si="0"/>
        <v>5</v>
      </c>
      <c r="D23" s="16">
        <v>2.5</v>
      </c>
      <c r="E23" s="11">
        <f t="shared" si="1"/>
        <v>0.54693403080499858</v>
      </c>
      <c r="F23" s="11">
        <f t="shared" si="2"/>
        <v>0.45306596919500142</v>
      </c>
      <c r="G23" s="14">
        <f t="shared" si="3"/>
        <v>45464.215677515262</v>
      </c>
      <c r="H23" s="14">
        <f t="shared" si="4"/>
        <v>24865.92673789123</v>
      </c>
      <c r="I23" s="55">
        <f t="shared" si="6"/>
        <v>165156.26154284825</v>
      </c>
      <c r="J23" s="55">
        <f>SUM(I23:I$27)</f>
        <v>236444.37342381402</v>
      </c>
      <c r="K23" s="56">
        <f t="shared" si="5"/>
        <v>5.2006697993197699</v>
      </c>
    </row>
    <row r="24" spans="1:16" x14ac:dyDescent="0.2">
      <c r="A24" s="21">
        <v>95</v>
      </c>
      <c r="B24" s="15">
        <v>0.26623000000000002</v>
      </c>
      <c r="C24" s="12">
        <f t="shared" si="0"/>
        <v>5</v>
      </c>
      <c r="D24" s="16">
        <v>2.5</v>
      </c>
      <c r="E24" s="11">
        <f t="shared" si="1"/>
        <v>0.79921348483256538</v>
      </c>
      <c r="F24" s="11">
        <f t="shared" si="2"/>
        <v>0.20078651516743462</v>
      </c>
      <c r="G24" s="14">
        <f t="shared" si="3"/>
        <v>20598.288939624032</v>
      </c>
      <c r="H24" s="14">
        <f t="shared" si="4"/>
        <v>16462.43028502501</v>
      </c>
      <c r="I24" s="55">
        <f t="shared" si="6"/>
        <v>61835.36898555763</v>
      </c>
      <c r="J24" s="55">
        <f>SUM(I24:I$27)</f>
        <v>71288.111880965749</v>
      </c>
      <c r="K24" s="56">
        <f t="shared" si="5"/>
        <v>3.460875419794307</v>
      </c>
    </row>
    <row r="25" spans="1:16" x14ac:dyDescent="0.2">
      <c r="A25" s="21">
        <v>100</v>
      </c>
      <c r="B25" s="15">
        <v>0.42942000000000002</v>
      </c>
      <c r="C25" s="12">
        <f t="shared" si="0"/>
        <v>5</v>
      </c>
      <c r="D25" s="16">
        <v>2</v>
      </c>
      <c r="E25" s="11">
        <f>(C25*B25)/(1+(C25-D25)*B25)</f>
        <v>0.93831120589443495</v>
      </c>
      <c r="F25" s="11">
        <f t="shared" si="2"/>
        <v>6.1688794105565048E-2</v>
      </c>
      <c r="G25" s="14">
        <f t="shared" si="3"/>
        <v>4135.8586545990211</v>
      </c>
      <c r="H25" s="14">
        <f t="shared" si="4"/>
        <v>3880.7225216057427</v>
      </c>
      <c r="I25" s="55">
        <f t="shared" si="6"/>
        <v>9037.1257081778767</v>
      </c>
      <c r="J25" s="55">
        <f>SUM(I25:I$27)</f>
        <v>9452.7428954081061</v>
      </c>
      <c r="K25" s="56">
        <f t="shared" si="5"/>
        <v>2.2855575310574938</v>
      </c>
    </row>
    <row r="26" spans="1:16" x14ac:dyDescent="0.2">
      <c r="A26" s="21">
        <v>105</v>
      </c>
      <c r="B26" s="15">
        <v>0.61082999999999998</v>
      </c>
      <c r="C26" s="12">
        <f t="shared" si="0"/>
        <v>5</v>
      </c>
      <c r="D26" s="16">
        <v>1.5</v>
      </c>
      <c r="E26" s="11">
        <f t="shared" si="1"/>
        <v>0.97330862470342472</v>
      </c>
      <c r="F26" s="11">
        <f t="shared" si="2"/>
        <v>2.6691375296575282E-2</v>
      </c>
      <c r="G26" s="14">
        <f t="shared" si="3"/>
        <v>255.13613299327827</v>
      </c>
      <c r="H26" s="14">
        <f t="shared" si="4"/>
        <v>248.32619871583773</v>
      </c>
      <c r="I26" s="55">
        <f t="shared" si="6"/>
        <v>406.53896946095927</v>
      </c>
      <c r="J26" s="55">
        <f>SUM(I26:I$27)</f>
        <v>415.61718723022972</v>
      </c>
      <c r="K26" s="56">
        <f t="shared" si="5"/>
        <v>1.6290016719865368</v>
      </c>
    </row>
    <row r="27" spans="1:16" x14ac:dyDescent="0.2">
      <c r="A27" s="22">
        <v>110</v>
      </c>
      <c r="B27" s="17">
        <v>0.75014000000000003</v>
      </c>
      <c r="C27" s="18" t="s">
        <v>2</v>
      </c>
      <c r="D27" s="38"/>
      <c r="E27" s="17">
        <v>1</v>
      </c>
      <c r="F27" s="17">
        <f t="shared" si="2"/>
        <v>0</v>
      </c>
      <c r="G27" s="19">
        <f t="shared" si="3"/>
        <v>6.8099342774405329</v>
      </c>
      <c r="H27" s="19">
        <f t="shared" si="4"/>
        <v>6.8099342774405329</v>
      </c>
      <c r="I27" s="39">
        <f>G27/B27</f>
        <v>9.0782177692704469</v>
      </c>
      <c r="J27" s="39">
        <f>SUM(I27:I$27)</f>
        <v>9.0782177692704469</v>
      </c>
      <c r="K27" s="59">
        <f t="shared" si="5"/>
        <v>1.333084490895033</v>
      </c>
    </row>
    <row r="28" spans="1:16" x14ac:dyDescent="0.2">
      <c r="C28" s="11"/>
    </row>
    <row r="30" spans="1:16" x14ac:dyDescent="0.2">
      <c r="A30" s="1"/>
    </row>
    <row r="31" spans="1:16" x14ac:dyDescent="0.2">
      <c r="A31" s="1" t="s">
        <v>13</v>
      </c>
      <c r="B31" s="9"/>
      <c r="C31" s="9"/>
    </row>
    <row r="32" spans="1:16" x14ac:dyDescent="0.2">
      <c r="A32" s="1"/>
      <c r="B32" s="11"/>
      <c r="C32" s="11"/>
    </row>
    <row r="33" spans="1:11" ht="14.25" x14ac:dyDescent="0.25">
      <c r="A33" s="23"/>
      <c r="B33" s="24" t="s">
        <v>4</v>
      </c>
      <c r="C33" s="25" t="s">
        <v>0</v>
      </c>
      <c r="D33" s="24" t="s">
        <v>5</v>
      </c>
      <c r="E33" s="24" t="s">
        <v>6</v>
      </c>
      <c r="F33" s="24" t="s">
        <v>7</v>
      </c>
      <c r="G33" s="24" t="s">
        <v>8</v>
      </c>
      <c r="H33" s="24" t="s">
        <v>9</v>
      </c>
      <c r="I33" s="24" t="s">
        <v>10</v>
      </c>
      <c r="J33" s="24" t="s">
        <v>11</v>
      </c>
      <c r="K33" s="24" t="s">
        <v>12</v>
      </c>
    </row>
    <row r="34" spans="1:11" x14ac:dyDescent="0.2">
      <c r="A34" s="21">
        <v>0</v>
      </c>
      <c r="B34" s="11">
        <v>2.7299999999999998E-3</v>
      </c>
      <c r="C34" s="12">
        <f t="shared" ref="C34:C56" si="7">A35-A34</f>
        <v>1</v>
      </c>
      <c r="D34" s="16">
        <v>0.13</v>
      </c>
      <c r="E34" s="11">
        <f t="shared" ref="E34:E54" si="8">(C34*B34)/(1+(C34-D34)*B34)</f>
        <v>2.7235313407126729E-3</v>
      </c>
      <c r="F34" s="11">
        <f t="shared" ref="F34:F57" si="9">1-E34</f>
        <v>0.99727646865928732</v>
      </c>
      <c r="G34" s="14">
        <v>100000</v>
      </c>
      <c r="H34" s="14">
        <f>G34-G35</f>
        <v>272.35313407126523</v>
      </c>
      <c r="I34" s="14">
        <f t="shared" ref="I34:I56" si="10">C34*G35+D34*H34</f>
        <v>99763.052773357995</v>
      </c>
      <c r="J34" s="14">
        <f>SUM(I34:I$57)</f>
        <v>8102937.9512341954</v>
      </c>
      <c r="K34" s="10">
        <f>J34/G34</f>
        <v>81.029379512341947</v>
      </c>
    </row>
    <row r="35" spans="1:11" x14ac:dyDescent="0.2">
      <c r="A35" s="21">
        <v>1</v>
      </c>
      <c r="B35" s="11">
        <v>1.7000000000000001E-4</v>
      </c>
      <c r="C35" s="12">
        <f t="shared" si="7"/>
        <v>4</v>
      </c>
      <c r="D35" s="13">
        <v>2</v>
      </c>
      <c r="E35" s="11">
        <f t="shared" si="8"/>
        <v>6.7976887858128246E-4</v>
      </c>
      <c r="F35" s="11">
        <f t="shared" si="9"/>
        <v>0.99932023112141877</v>
      </c>
      <c r="G35" s="14">
        <f t="shared" ref="G35" si="11">G34*F34</f>
        <v>99727.646865928735</v>
      </c>
      <c r="H35" s="14">
        <f t="shared" ref="H35:H57" si="12">G35-G36</f>
        <v>67.791750673597562</v>
      </c>
      <c r="I35" s="14">
        <f t="shared" si="10"/>
        <v>398775.00396236777</v>
      </c>
      <c r="J35" s="14">
        <f>SUM(I35:I$57)</f>
        <v>8003174.8984608371</v>
      </c>
      <c r="K35" s="10">
        <f t="shared" ref="K35:K57" si="13">J35/G35</f>
        <v>80.250313227786251</v>
      </c>
    </row>
    <row r="36" spans="1:11" x14ac:dyDescent="0.2">
      <c r="A36" s="21">
        <v>5</v>
      </c>
      <c r="B36" s="11">
        <v>6.9999999999999994E-5</v>
      </c>
      <c r="C36" s="12">
        <f t="shared" si="7"/>
        <v>5</v>
      </c>
      <c r="D36" s="16">
        <v>2.5</v>
      </c>
      <c r="E36" s="11">
        <f t="shared" si="8"/>
        <v>3.4993876071687447E-4</v>
      </c>
      <c r="F36" s="11">
        <f t="shared" si="9"/>
        <v>0.99965006123928313</v>
      </c>
      <c r="G36" s="14">
        <f>G35*F35</f>
        <v>99659.855115255137</v>
      </c>
      <c r="H36" s="14">
        <f t="shared" si="12"/>
        <v>34.874846192251425</v>
      </c>
      <c r="I36" s="14">
        <f t="shared" si="10"/>
        <v>498212.08846079512</v>
      </c>
      <c r="J36" s="14">
        <f>SUM(I36:I$57)</f>
        <v>7604399.8944984693</v>
      </c>
      <c r="K36" s="10">
        <f t="shared" si="13"/>
        <v>76.303541538406762</v>
      </c>
    </row>
    <row r="37" spans="1:11" x14ac:dyDescent="0.2">
      <c r="A37" s="21">
        <v>10</v>
      </c>
      <c r="B37" s="11">
        <v>8.0000000000000007E-5</v>
      </c>
      <c r="C37" s="12">
        <f t="shared" si="7"/>
        <v>5</v>
      </c>
      <c r="D37" s="16">
        <v>2.5</v>
      </c>
      <c r="E37" s="11">
        <f t="shared" si="8"/>
        <v>3.9992001599680068E-4</v>
      </c>
      <c r="F37" s="11">
        <f t="shared" si="9"/>
        <v>0.99960007998400324</v>
      </c>
      <c r="G37" s="14">
        <f t="shared" ref="G37:G57" si="14">G36*F36</f>
        <v>99624.980269062886</v>
      </c>
      <c r="H37" s="14">
        <f t="shared" si="12"/>
        <v>39.842023702876759</v>
      </c>
      <c r="I37" s="14">
        <f t="shared" si="10"/>
        <v>498025.29628605722</v>
      </c>
      <c r="J37" s="14">
        <f>SUM(I37:I$57)</f>
        <v>7106187.8060376737</v>
      </c>
      <c r="K37" s="10">
        <f t="shared" si="13"/>
        <v>71.32937729920333</v>
      </c>
    </row>
    <row r="38" spans="1:11" x14ac:dyDescent="0.2">
      <c r="A38" s="21">
        <v>15</v>
      </c>
      <c r="B38" s="11">
        <v>2.0000000000000001E-4</v>
      </c>
      <c r="C38" s="12">
        <f t="shared" si="7"/>
        <v>5</v>
      </c>
      <c r="D38" s="16">
        <v>2.5</v>
      </c>
      <c r="E38" s="11">
        <f t="shared" si="8"/>
        <v>9.9950024987506265E-4</v>
      </c>
      <c r="F38" s="11">
        <f t="shared" si="9"/>
        <v>0.99900049975012495</v>
      </c>
      <c r="G38" s="14">
        <f t="shared" si="14"/>
        <v>99585.138245360009</v>
      </c>
      <c r="H38" s="14">
        <f t="shared" si="12"/>
        <v>99.535370560071897</v>
      </c>
      <c r="I38" s="14">
        <f t="shared" si="10"/>
        <v>497676.85280039988</v>
      </c>
      <c r="J38" s="14">
        <f>SUM(I38:I$57)</f>
        <v>6608162.5097516179</v>
      </c>
      <c r="K38" s="10">
        <f t="shared" si="13"/>
        <v>66.356914557574697</v>
      </c>
    </row>
    <row r="39" spans="1:11" x14ac:dyDescent="0.2">
      <c r="A39" s="21">
        <v>20</v>
      </c>
      <c r="B39" s="11">
        <v>3.8000000000000002E-4</v>
      </c>
      <c r="C39" s="12">
        <f t="shared" si="7"/>
        <v>5</v>
      </c>
      <c r="D39" s="16">
        <v>2.5</v>
      </c>
      <c r="E39" s="11">
        <f t="shared" si="8"/>
        <v>1.8981967131225339E-3</v>
      </c>
      <c r="F39" s="11">
        <f t="shared" si="9"/>
        <v>0.99810180328687748</v>
      </c>
      <c r="G39" s="14">
        <f t="shared" si="14"/>
        <v>99485.602874799937</v>
      </c>
      <c r="H39" s="14">
        <f t="shared" si="12"/>
        <v>188.84324437995383</v>
      </c>
      <c r="I39" s="14">
        <f t="shared" si="10"/>
        <v>496955.90626304981</v>
      </c>
      <c r="J39" s="14">
        <f>SUM(I39:I$57)</f>
        <v>6110485.656951217</v>
      </c>
      <c r="K39" s="10">
        <f t="shared" si="13"/>
        <v>61.420803416561746</v>
      </c>
    </row>
    <row r="40" spans="1:11" x14ac:dyDescent="0.2">
      <c r="A40" s="21">
        <v>25</v>
      </c>
      <c r="B40" s="11">
        <v>4.2000000000000002E-4</v>
      </c>
      <c r="C40" s="12">
        <f t="shared" si="7"/>
        <v>5</v>
      </c>
      <c r="D40" s="16">
        <v>2.5</v>
      </c>
      <c r="E40" s="11">
        <f t="shared" si="8"/>
        <v>2.0977973128215375E-3</v>
      </c>
      <c r="F40" s="11">
        <f t="shared" si="9"/>
        <v>0.99790220268717844</v>
      </c>
      <c r="G40" s="14">
        <f t="shared" si="14"/>
        <v>99296.759630419983</v>
      </c>
      <c r="H40" s="14">
        <f t="shared" si="12"/>
        <v>208.30447552457917</v>
      </c>
      <c r="I40" s="14">
        <f t="shared" si="10"/>
        <v>495963.0369632885</v>
      </c>
      <c r="J40" s="14">
        <f>SUM(I40:I$57)</f>
        <v>5613529.7506881673</v>
      </c>
      <c r="K40" s="10">
        <f t="shared" si="13"/>
        <v>56.532859396233903</v>
      </c>
    </row>
    <row r="41" spans="1:11" x14ac:dyDescent="0.2">
      <c r="A41" s="21">
        <v>30</v>
      </c>
      <c r="B41" s="11">
        <v>5.5000000000000003E-4</v>
      </c>
      <c r="C41" s="12">
        <f t="shared" si="7"/>
        <v>5</v>
      </c>
      <c r="D41" s="16">
        <v>2.5</v>
      </c>
      <c r="E41" s="11">
        <f t="shared" si="8"/>
        <v>2.7462239420796412E-3</v>
      </c>
      <c r="F41" s="11">
        <f t="shared" si="9"/>
        <v>0.99725377605792032</v>
      </c>
      <c r="G41" s="14">
        <f t="shared" si="14"/>
        <v>99088.455154895404</v>
      </c>
      <c r="H41" s="14">
        <f t="shared" si="12"/>
        <v>272.11908793005568</v>
      </c>
      <c r="I41" s="14">
        <f t="shared" si="10"/>
        <v>494761.97805465187</v>
      </c>
      <c r="J41" s="14">
        <f>SUM(I41:I$57)</f>
        <v>5117566.7137248777</v>
      </c>
      <c r="K41" s="10">
        <f t="shared" si="13"/>
        <v>51.646447668652016</v>
      </c>
    </row>
    <row r="42" spans="1:11" x14ac:dyDescent="0.2">
      <c r="A42" s="21">
        <v>35</v>
      </c>
      <c r="B42" s="11">
        <v>7.2000000000000005E-4</v>
      </c>
      <c r="C42" s="12">
        <f t="shared" si="7"/>
        <v>5</v>
      </c>
      <c r="D42" s="16">
        <v>2.5</v>
      </c>
      <c r="E42" s="11">
        <f t="shared" si="8"/>
        <v>3.5935316430425238E-3</v>
      </c>
      <c r="F42" s="11">
        <f t="shared" si="9"/>
        <v>0.99640646835695745</v>
      </c>
      <c r="G42" s="14">
        <f t="shared" si="14"/>
        <v>98816.336066965348</v>
      </c>
      <c r="H42" s="14">
        <f t="shared" si="12"/>
        <v>355.0996305061708</v>
      </c>
      <c r="I42" s="14">
        <f t="shared" si="10"/>
        <v>493193.93125856132</v>
      </c>
      <c r="J42" s="14">
        <f>SUM(I42:I$57)</f>
        <v>4622804.7356702276</v>
      </c>
      <c r="K42" s="10">
        <f t="shared" si="13"/>
        <v>46.78178649062103</v>
      </c>
    </row>
    <row r="43" spans="1:11" x14ac:dyDescent="0.2">
      <c r="A43" s="21">
        <v>40</v>
      </c>
      <c r="B43" s="11">
        <v>1.06E-3</v>
      </c>
      <c r="C43" s="12">
        <f t="shared" si="7"/>
        <v>5</v>
      </c>
      <c r="D43" s="16">
        <v>2.5</v>
      </c>
      <c r="E43" s="11">
        <f t="shared" si="8"/>
        <v>5.2859921208796689E-3</v>
      </c>
      <c r="F43" s="11">
        <f t="shared" si="9"/>
        <v>0.99471400787912034</v>
      </c>
      <c r="G43" s="14">
        <f t="shared" si="14"/>
        <v>98461.236436459178</v>
      </c>
      <c r="H43" s="14">
        <f t="shared" si="12"/>
        <v>520.46532001519518</v>
      </c>
      <c r="I43" s="14">
        <f t="shared" si="10"/>
        <v>491005.01888225786</v>
      </c>
      <c r="J43" s="14">
        <f>SUM(I43:I$57)</f>
        <v>4129610.8044116646</v>
      </c>
      <c r="K43" s="10">
        <f t="shared" si="13"/>
        <v>41.941488385397854</v>
      </c>
    </row>
    <row r="44" spans="1:11" x14ac:dyDescent="0.2">
      <c r="A44" s="21">
        <v>45</v>
      </c>
      <c r="B44" s="11">
        <v>1.6900000000000001E-3</v>
      </c>
      <c r="C44" s="12">
        <f t="shared" si="7"/>
        <v>5</v>
      </c>
      <c r="D44" s="16">
        <v>2.5</v>
      </c>
      <c r="E44" s="11">
        <f t="shared" si="8"/>
        <v>8.4144489531728459E-3</v>
      </c>
      <c r="F44" s="11">
        <f t="shared" si="9"/>
        <v>0.99158555104682711</v>
      </c>
      <c r="G44" s="14">
        <f t="shared" si="14"/>
        <v>97940.771116443982</v>
      </c>
      <c r="H44" s="14">
        <f t="shared" si="12"/>
        <v>824.11761899371049</v>
      </c>
      <c r="I44" s="14">
        <f t="shared" si="10"/>
        <v>487643.56153473567</v>
      </c>
      <c r="J44" s="14">
        <f>SUM(I44:I$57)</f>
        <v>3638605.7855294067</v>
      </c>
      <c r="K44" s="10">
        <f t="shared" si="13"/>
        <v>37.151083701427943</v>
      </c>
    </row>
    <row r="45" spans="1:11" x14ac:dyDescent="0.2">
      <c r="A45" s="21">
        <v>50</v>
      </c>
      <c r="B45" s="11">
        <v>3.0699999999999998E-3</v>
      </c>
      <c r="C45" s="12">
        <f t="shared" si="7"/>
        <v>5</v>
      </c>
      <c r="D45" s="16">
        <v>2.5</v>
      </c>
      <c r="E45" s="11">
        <f t="shared" si="8"/>
        <v>1.5233086064455304E-2</v>
      </c>
      <c r="F45" s="11">
        <f t="shared" si="9"/>
        <v>0.98476691393554472</v>
      </c>
      <c r="G45" s="14">
        <f t="shared" si="14"/>
        <v>97116.653497450272</v>
      </c>
      <c r="H45" s="14">
        <f t="shared" si="12"/>
        <v>1479.386341018544</v>
      </c>
      <c r="I45" s="14">
        <f t="shared" si="10"/>
        <v>481884.80163470504</v>
      </c>
      <c r="J45" s="14">
        <f>SUM(I45:I$57)</f>
        <v>3150962.2239946714</v>
      </c>
      <c r="K45" s="10">
        <f>J45/G45</f>
        <v>32.445127694576065</v>
      </c>
    </row>
    <row r="46" spans="1:11" x14ac:dyDescent="0.2">
      <c r="A46" s="21">
        <v>55</v>
      </c>
      <c r="B46" s="11">
        <v>5.4799999999999996E-3</v>
      </c>
      <c r="C46" s="12">
        <f t="shared" si="7"/>
        <v>5</v>
      </c>
      <c r="D46" s="16">
        <v>2.5</v>
      </c>
      <c r="E46" s="11">
        <f t="shared" si="8"/>
        <v>2.7029693203117291E-2</v>
      </c>
      <c r="F46" s="11">
        <f t="shared" si="9"/>
        <v>0.97297030679688268</v>
      </c>
      <c r="G46" s="14">
        <f t="shared" si="14"/>
        <v>95637.267156431728</v>
      </c>
      <c r="H46" s="14">
        <f t="shared" si="12"/>
        <v>2585.045990022918</v>
      </c>
      <c r="I46" s="14">
        <f t="shared" si="10"/>
        <v>471723.72080710134</v>
      </c>
      <c r="J46" s="14">
        <f>SUM(I46:I$57)</f>
        <v>2669077.4223599662</v>
      </c>
      <c r="K46" s="10">
        <f t="shared" si="13"/>
        <v>27.908340563456463</v>
      </c>
    </row>
    <row r="47" spans="1:11" x14ac:dyDescent="0.2">
      <c r="A47" s="21">
        <v>60</v>
      </c>
      <c r="B47" s="11">
        <v>8.9300000000000004E-3</v>
      </c>
      <c r="C47" s="12">
        <f t="shared" si="7"/>
        <v>5</v>
      </c>
      <c r="D47" s="16">
        <v>2.5</v>
      </c>
      <c r="E47" s="11">
        <f t="shared" si="8"/>
        <v>4.3674956594038104E-2</v>
      </c>
      <c r="F47" s="11">
        <f t="shared" si="9"/>
        <v>0.95632504340596192</v>
      </c>
      <c r="G47" s="14">
        <f t="shared" si="14"/>
        <v>93052.22116640881</v>
      </c>
      <c r="H47" s="14">
        <f t="shared" si="12"/>
        <v>4064.0517204217322</v>
      </c>
      <c r="I47" s="14">
        <f t="shared" si="10"/>
        <v>455100.97653098975</v>
      </c>
      <c r="J47" s="14">
        <f>SUM(I47:I$57)</f>
        <v>2197353.7015528651</v>
      </c>
      <c r="K47" s="10">
        <f t="shared" si="13"/>
        <v>23.614199360413487</v>
      </c>
    </row>
    <row r="48" spans="1:11" x14ac:dyDescent="0.2">
      <c r="A48" s="21">
        <v>65</v>
      </c>
      <c r="B48" s="11">
        <v>1.3899999999999999E-2</v>
      </c>
      <c r="C48" s="12">
        <f t="shared" si="7"/>
        <v>5</v>
      </c>
      <c r="D48" s="16">
        <v>2.5</v>
      </c>
      <c r="E48" s="11">
        <f t="shared" si="8"/>
        <v>6.7165982121285328E-2</v>
      </c>
      <c r="F48" s="11">
        <f t="shared" si="9"/>
        <v>0.93283401787871467</v>
      </c>
      <c r="G48" s="14">
        <f t="shared" si="14"/>
        <v>88988.169445987078</v>
      </c>
      <c r="H48" s="14">
        <f t="shared" si="12"/>
        <v>5976.977798015083</v>
      </c>
      <c r="I48" s="14">
        <f t="shared" si="10"/>
        <v>429998.40273489768</v>
      </c>
      <c r="J48" s="14">
        <f>SUM(I48:I$57)</f>
        <v>1742252.7250218755</v>
      </c>
      <c r="K48" s="10">
        <f t="shared" si="13"/>
        <v>19.578475834131705</v>
      </c>
    </row>
    <row r="49" spans="1:11" x14ac:dyDescent="0.2">
      <c r="A49" s="21">
        <v>70</v>
      </c>
      <c r="B49" s="11">
        <v>2.103E-2</v>
      </c>
      <c r="C49" s="12">
        <f t="shared" si="7"/>
        <v>5</v>
      </c>
      <c r="D49" s="16">
        <v>2.5</v>
      </c>
      <c r="E49" s="11">
        <f t="shared" si="8"/>
        <v>9.9897869510486181E-2</v>
      </c>
      <c r="F49" s="11">
        <f t="shared" si="9"/>
        <v>0.90010213048951382</v>
      </c>
      <c r="G49" s="14">
        <f t="shared" si="14"/>
        <v>83011.191647971995</v>
      </c>
      <c r="H49" s="14">
        <f t="shared" si="12"/>
        <v>8292.6411911590694</v>
      </c>
      <c r="I49" s="14">
        <f t="shared" si="10"/>
        <v>394324.35526196234</v>
      </c>
      <c r="J49" s="14">
        <f>SUM(I49:I$57)</f>
        <v>1312254.3222869779</v>
      </c>
      <c r="K49" s="10">
        <f t="shared" si="13"/>
        <v>15.808161480826506</v>
      </c>
    </row>
    <row r="50" spans="1:11" x14ac:dyDescent="0.2">
      <c r="A50" s="21">
        <v>75</v>
      </c>
      <c r="B50" s="11">
        <v>3.4450000000000001E-2</v>
      </c>
      <c r="C50" s="12">
        <f t="shared" si="7"/>
        <v>5</v>
      </c>
      <c r="D50" s="16">
        <v>2.5</v>
      </c>
      <c r="E50" s="11">
        <f t="shared" si="8"/>
        <v>0.15859132236160664</v>
      </c>
      <c r="F50" s="11">
        <f t="shared" si="9"/>
        <v>0.84140867763839333</v>
      </c>
      <c r="G50" s="14">
        <f t="shared" si="14"/>
        <v>74718.550456812925</v>
      </c>
      <c r="H50" s="14">
        <f t="shared" si="12"/>
        <v>11849.713721888395</v>
      </c>
      <c r="I50" s="14">
        <f t="shared" si="10"/>
        <v>343968.46797934367</v>
      </c>
      <c r="J50" s="14">
        <f>SUM(I50:I$57)</f>
        <v>917929.96702501539</v>
      </c>
      <c r="K50" s="10">
        <f t="shared" si="13"/>
        <v>12.285168293723469</v>
      </c>
    </row>
    <row r="51" spans="1:11" x14ac:dyDescent="0.2">
      <c r="A51" s="21">
        <v>80</v>
      </c>
      <c r="B51" s="5">
        <v>5.9089999999999997E-2</v>
      </c>
      <c r="C51" s="12">
        <f t="shared" si="7"/>
        <v>5</v>
      </c>
      <c r="D51" s="16">
        <v>2.5</v>
      </c>
      <c r="E51" s="11">
        <f t="shared" si="8"/>
        <v>0.25742229192533056</v>
      </c>
      <c r="F51" s="11">
        <f t="shared" si="9"/>
        <v>0.74257770807466938</v>
      </c>
      <c r="G51" s="14">
        <f t="shared" si="14"/>
        <v>62868.836734924531</v>
      </c>
      <c r="H51" s="14">
        <f t="shared" si="12"/>
        <v>16183.840042983691</v>
      </c>
      <c r="I51" s="14">
        <f t="shared" si="10"/>
        <v>273884.58356716344</v>
      </c>
      <c r="J51" s="14">
        <f>SUM(I51:I$57)</f>
        <v>573961.49904567178</v>
      </c>
      <c r="K51" s="10">
        <f t="shared" si="13"/>
        <v>9.1295072225637028</v>
      </c>
    </row>
    <row r="52" spans="1:11" x14ac:dyDescent="0.2">
      <c r="A52" s="21">
        <v>85</v>
      </c>
      <c r="B52" s="15">
        <v>0.10836</v>
      </c>
      <c r="C52" s="12">
        <f t="shared" si="7"/>
        <v>5</v>
      </c>
      <c r="D52" s="16">
        <v>2.5</v>
      </c>
      <c r="E52" s="11">
        <f t="shared" si="8"/>
        <v>0.42631206231804231</v>
      </c>
      <c r="F52" s="11">
        <f t="shared" si="9"/>
        <v>0.57368793768195769</v>
      </c>
      <c r="G52" s="14">
        <f t="shared" si="14"/>
        <v>46684.99669194084</v>
      </c>
      <c r="H52" s="14">
        <f t="shared" si="12"/>
        <v>19902.377219052283</v>
      </c>
      <c r="I52" s="14">
        <f t="shared" si="10"/>
        <v>183669.04041207349</v>
      </c>
      <c r="J52" s="14">
        <f>SUM(I52:I$57)</f>
        <v>300076.91547850845</v>
      </c>
      <c r="K52" s="10">
        <f t="shared" si="13"/>
        <v>6.4276949071801104</v>
      </c>
    </row>
    <row r="53" spans="1:11" x14ac:dyDescent="0.2">
      <c r="A53" s="21">
        <v>90</v>
      </c>
      <c r="B53" s="15">
        <v>0.1991</v>
      </c>
      <c r="C53" s="12">
        <f t="shared" si="7"/>
        <v>5</v>
      </c>
      <c r="D53" s="16">
        <v>2.5</v>
      </c>
      <c r="E53" s="11">
        <f t="shared" si="8"/>
        <v>0.66466366215990658</v>
      </c>
      <c r="F53" s="11">
        <f t="shared" si="9"/>
        <v>0.33533633784009342</v>
      </c>
      <c r="G53" s="14">
        <f t="shared" si="14"/>
        <v>26782.619472888557</v>
      </c>
      <c r="H53" s="14">
        <f t="shared" si="12"/>
        <v>17801.433941085335</v>
      </c>
      <c r="I53" s="14">
        <f t="shared" si="10"/>
        <v>89409.512511729437</v>
      </c>
      <c r="J53" s="14">
        <f>SUM(I53:I$57)</f>
        <v>116407.87506643488</v>
      </c>
      <c r="K53" s="10">
        <f t="shared" si="13"/>
        <v>4.3463961836993557</v>
      </c>
    </row>
    <row r="54" spans="1:11" x14ac:dyDescent="0.2">
      <c r="A54" s="21">
        <v>95</v>
      </c>
      <c r="B54" s="15">
        <v>0.32051000000000002</v>
      </c>
      <c r="C54" s="12">
        <f t="shared" si="7"/>
        <v>5</v>
      </c>
      <c r="D54" s="16">
        <v>2.5</v>
      </c>
      <c r="E54" s="11">
        <f t="shared" si="8"/>
        <v>0.88967536883596354</v>
      </c>
      <c r="F54" s="11">
        <f t="shared" si="9"/>
        <v>0.11032463116403646</v>
      </c>
      <c r="G54" s="14">
        <f t="shared" si="14"/>
        <v>8981.1855318032212</v>
      </c>
      <c r="H54" s="14">
        <f t="shared" si="12"/>
        <v>7990.3395505912504</v>
      </c>
      <c r="I54" s="14">
        <f t="shared" si="10"/>
        <v>24930.078782537981</v>
      </c>
      <c r="J54" s="14">
        <f>SUM(I54:I$57)</f>
        <v>26998.362554705447</v>
      </c>
      <c r="K54" s="10">
        <f t="shared" si="13"/>
        <v>3.0061023078859366</v>
      </c>
    </row>
    <row r="55" spans="1:11" x14ac:dyDescent="0.2">
      <c r="A55" s="21">
        <v>100</v>
      </c>
      <c r="B55" s="15">
        <v>0.47671999999999998</v>
      </c>
      <c r="C55" s="12">
        <f t="shared" si="7"/>
        <v>5</v>
      </c>
      <c r="D55" s="16">
        <v>2</v>
      </c>
      <c r="E55" s="11">
        <f>(C55*B55)/(1+(C55-D55)*B55)</f>
        <v>0.98084076768607831</v>
      </c>
      <c r="F55" s="11">
        <f t="shared" si="9"/>
        <v>1.9159232313921692E-2</v>
      </c>
      <c r="G55" s="14">
        <f t="shared" si="14"/>
        <v>990.84598121197098</v>
      </c>
      <c r="H55" s="14">
        <f t="shared" si="12"/>
        <v>971.86213287061514</v>
      </c>
      <c r="I55" s="14">
        <f t="shared" si="10"/>
        <v>2038.6435074480096</v>
      </c>
      <c r="J55" s="14">
        <f>SUM(I55:I$57)</f>
        <v>2068.2837721674646</v>
      </c>
      <c r="K55" s="10">
        <f t="shared" si="13"/>
        <v>2.0873917958849733</v>
      </c>
    </row>
    <row r="56" spans="1:11" x14ac:dyDescent="0.2">
      <c r="A56" s="21">
        <v>105</v>
      </c>
      <c r="B56" s="15">
        <v>0.63917000000000002</v>
      </c>
      <c r="C56" s="12">
        <f t="shared" si="7"/>
        <v>5</v>
      </c>
      <c r="D56" s="16">
        <v>1.5</v>
      </c>
      <c r="E56" s="11">
        <f t="shared" ref="E56" si="15">(C56*B56)/(1+(C56-D56)*B56)</f>
        <v>0.98725863776009049</v>
      </c>
      <c r="F56" s="11">
        <f t="shared" si="9"/>
        <v>1.2741362239909515E-2</v>
      </c>
      <c r="G56" s="14">
        <f t="shared" si="14"/>
        <v>18.983848341355841</v>
      </c>
      <c r="H56" s="14">
        <f t="shared" si="12"/>
        <v>18.74196825293112</v>
      </c>
      <c r="I56" s="26">
        <f t="shared" si="10"/>
        <v>29.322352821520283</v>
      </c>
      <c r="J56" s="14">
        <f>SUM(I56:I$57)</f>
        <v>29.640264719455093</v>
      </c>
      <c r="K56" s="27">
        <f t="shared" si="13"/>
        <v>1.5613412089309897</v>
      </c>
    </row>
    <row r="57" spans="1:11" x14ac:dyDescent="0.2">
      <c r="A57" s="22">
        <v>110</v>
      </c>
      <c r="B57" s="17">
        <v>0.76083999999999996</v>
      </c>
      <c r="C57" s="18" t="s">
        <v>2</v>
      </c>
      <c r="D57" s="38"/>
      <c r="E57" s="17">
        <v>1</v>
      </c>
      <c r="F57" s="17">
        <f t="shared" si="9"/>
        <v>0</v>
      </c>
      <c r="G57" s="19">
        <f t="shared" si="14"/>
        <v>0.2418800884247202</v>
      </c>
      <c r="H57" s="19">
        <f t="shared" si="12"/>
        <v>0.2418800884247202</v>
      </c>
      <c r="I57" s="39">
        <f>G57/B57</f>
        <v>0.31791189793480917</v>
      </c>
      <c r="J57" s="19">
        <f>SUM(I57:I$57)</f>
        <v>0.31791189793480917</v>
      </c>
      <c r="K57" s="20">
        <f t="shared" si="13"/>
        <v>1.3143367856579571</v>
      </c>
    </row>
    <row r="58" spans="1:11" x14ac:dyDescent="0.2">
      <c r="A58" s="6"/>
    </row>
    <row r="59" spans="1:11" x14ac:dyDescent="0.2">
      <c r="A59" s="5"/>
    </row>
    <row r="60" spans="1:11" x14ac:dyDescent="0.2">
      <c r="A60" s="7"/>
    </row>
    <row r="61" spans="1:11" x14ac:dyDescent="0.2">
      <c r="A61" s="5"/>
    </row>
    <row r="62" spans="1:11" x14ac:dyDescent="0.2">
      <c r="A62" s="5"/>
    </row>
    <row r="63" spans="1:11" x14ac:dyDescent="0.2">
      <c r="A63" s="5"/>
    </row>
    <row r="64" spans="1:11" x14ac:dyDescent="0.2">
      <c r="A64" s="5"/>
    </row>
    <row r="65" spans="1:1" x14ac:dyDescent="0.2">
      <c r="A65" s="5"/>
    </row>
    <row r="66" spans="1:1" x14ac:dyDescent="0.2">
      <c r="A66" s="5"/>
    </row>
    <row r="67" spans="1:1" x14ac:dyDescent="0.2">
      <c r="A67" s="5"/>
    </row>
    <row r="68" spans="1:1" x14ac:dyDescent="0.2">
      <c r="A68" s="5"/>
    </row>
    <row r="69" spans="1:1" x14ac:dyDescent="0.2">
      <c r="A69" s="5"/>
    </row>
    <row r="70" spans="1:1" x14ac:dyDescent="0.2">
      <c r="A70" s="5"/>
    </row>
    <row r="71" spans="1:1" x14ac:dyDescent="0.2">
      <c r="A71" s="5"/>
    </row>
    <row r="72" spans="1:1" x14ac:dyDescent="0.2">
      <c r="A72" s="5"/>
    </row>
    <row r="73" spans="1:1" x14ac:dyDescent="0.2">
      <c r="A73" s="5"/>
    </row>
    <row r="74" spans="1:1" x14ac:dyDescent="0.2">
      <c r="A74" s="5"/>
    </row>
    <row r="75" spans="1:1" x14ac:dyDescent="0.2">
      <c r="A75" s="5"/>
    </row>
    <row r="76" spans="1:1" x14ac:dyDescent="0.2">
      <c r="A76" s="5"/>
    </row>
    <row r="77" spans="1:1" x14ac:dyDescent="0.2">
      <c r="A77" s="5"/>
    </row>
    <row r="78" spans="1:1" x14ac:dyDescent="0.2">
      <c r="A78" s="5"/>
    </row>
    <row r="79" spans="1:1" x14ac:dyDescent="0.2">
      <c r="A79" s="5"/>
    </row>
    <row r="80" spans="1:1" x14ac:dyDescent="0.2">
      <c r="A80" s="5"/>
    </row>
    <row r="81" spans="1:1" x14ac:dyDescent="0.2">
      <c r="A81" s="5"/>
    </row>
    <row r="82" spans="1:1" x14ac:dyDescent="0.2">
      <c r="A82" s="5"/>
    </row>
    <row r="83" spans="1:1" x14ac:dyDescent="0.2">
      <c r="A83" s="5"/>
    </row>
    <row r="84" spans="1:1" x14ac:dyDescent="0.2">
      <c r="A84" s="5"/>
    </row>
    <row r="85" spans="1:1" x14ac:dyDescent="0.2">
      <c r="A85" s="5"/>
    </row>
    <row r="86" spans="1:1" x14ac:dyDescent="0.2">
      <c r="A86" s="5"/>
    </row>
    <row r="87" spans="1:1" x14ac:dyDescent="0.2">
      <c r="A87" s="5"/>
    </row>
    <row r="88" spans="1:1" x14ac:dyDescent="0.2">
      <c r="A88" s="5"/>
    </row>
    <row r="89" spans="1:1" x14ac:dyDescent="0.2">
      <c r="A89" s="5"/>
    </row>
    <row r="90" spans="1:1" x14ac:dyDescent="0.2">
      <c r="A90" s="5"/>
    </row>
    <row r="91" spans="1:1" x14ac:dyDescent="0.2">
      <c r="A91" s="5"/>
    </row>
    <row r="92" spans="1:1" x14ac:dyDescent="0.2">
      <c r="A92" s="5"/>
    </row>
    <row r="93" spans="1:1" x14ac:dyDescent="0.2">
      <c r="A93" s="5"/>
    </row>
    <row r="94" spans="1:1" x14ac:dyDescent="0.2">
      <c r="A94" s="5"/>
    </row>
    <row r="95" spans="1:1" x14ac:dyDescent="0.2">
      <c r="A95" s="5"/>
    </row>
    <row r="96" spans="1:1" x14ac:dyDescent="0.2">
      <c r="A96" s="5"/>
    </row>
    <row r="97" spans="1:1" x14ac:dyDescent="0.2">
      <c r="A97" s="5"/>
    </row>
    <row r="98" spans="1:1" x14ac:dyDescent="0.2">
      <c r="A98" s="5"/>
    </row>
    <row r="99" spans="1:1" x14ac:dyDescent="0.2">
      <c r="A99" s="5"/>
    </row>
    <row r="100" spans="1:1" x14ac:dyDescent="0.2">
      <c r="A100" s="5"/>
    </row>
    <row r="101" spans="1:1" x14ac:dyDescent="0.2">
      <c r="A101" s="5"/>
    </row>
    <row r="102" spans="1:1" x14ac:dyDescent="0.2">
      <c r="A102" s="5"/>
    </row>
    <row r="103" spans="1:1" x14ac:dyDescent="0.2">
      <c r="A103" s="5"/>
    </row>
    <row r="104" spans="1:1" x14ac:dyDescent="0.2">
      <c r="A104" s="5"/>
    </row>
    <row r="105" spans="1:1" x14ac:dyDescent="0.2">
      <c r="A105" s="5"/>
    </row>
    <row r="106" spans="1:1" x14ac:dyDescent="0.2">
      <c r="A106" s="5"/>
    </row>
    <row r="107" spans="1:1" x14ac:dyDescent="0.2">
      <c r="A107" s="5"/>
    </row>
    <row r="108" spans="1:1" x14ac:dyDescent="0.2">
      <c r="A108" s="5"/>
    </row>
    <row r="109" spans="1:1" x14ac:dyDescent="0.2">
      <c r="A109" s="5"/>
    </row>
    <row r="110" spans="1:1" x14ac:dyDescent="0.2">
      <c r="A110" s="5"/>
    </row>
    <row r="111" spans="1:1" x14ac:dyDescent="0.2">
      <c r="A111" s="5"/>
    </row>
    <row r="112" spans="1:1" x14ac:dyDescent="0.2">
      <c r="A112" s="5"/>
    </row>
    <row r="113" spans="1:1" x14ac:dyDescent="0.2">
      <c r="A113" s="5"/>
    </row>
    <row r="114" spans="1:1" x14ac:dyDescent="0.2">
      <c r="A114" s="5"/>
    </row>
    <row r="115" spans="1:1" x14ac:dyDescent="0.2">
      <c r="A115" s="5"/>
    </row>
    <row r="116" spans="1:1" x14ac:dyDescent="0.2">
      <c r="A116" s="5"/>
    </row>
    <row r="117" spans="1:1" x14ac:dyDescent="0.2">
      <c r="A117" s="5"/>
    </row>
    <row r="118" spans="1:1" x14ac:dyDescent="0.2">
      <c r="A118" s="5"/>
    </row>
    <row r="119" spans="1:1" x14ac:dyDescent="0.2">
      <c r="A119" s="5"/>
    </row>
    <row r="120" spans="1:1" x14ac:dyDescent="0.2">
      <c r="A120" s="5"/>
    </row>
    <row r="121" spans="1:1" x14ac:dyDescent="0.2">
      <c r="A121" s="5"/>
    </row>
    <row r="122" spans="1:1" x14ac:dyDescent="0.2">
      <c r="A122" s="5"/>
    </row>
    <row r="123" spans="1:1" x14ac:dyDescent="0.2">
      <c r="A123" s="5"/>
    </row>
    <row r="124" spans="1:1" x14ac:dyDescent="0.2">
      <c r="A124" s="5"/>
    </row>
    <row r="125" spans="1:1" x14ac:dyDescent="0.2">
      <c r="A125" s="5"/>
    </row>
    <row r="126" spans="1:1" x14ac:dyDescent="0.2">
      <c r="A126" s="5"/>
    </row>
    <row r="127" spans="1:1" x14ac:dyDescent="0.2">
      <c r="A127" s="5"/>
    </row>
    <row r="128" spans="1:1" x14ac:dyDescent="0.2">
      <c r="A128" s="5"/>
    </row>
  </sheetData>
  <printOptions gridLines="1"/>
  <pageMargins left="0.75" right="0.75" top="1" bottom="1" header="0.5" footer="0.5"/>
  <pageSetup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49DE9-A503-4F83-847A-1D1AAD5700F5}">
  <dimension ref="A1:R128"/>
  <sheetViews>
    <sheetView zoomScale="145" zoomScaleNormal="145" workbookViewId="0">
      <selection activeCell="N12" sqref="N12"/>
    </sheetView>
  </sheetViews>
  <sheetFormatPr baseColWidth="10" defaultRowHeight="12.75" x14ac:dyDescent="0.2"/>
  <cols>
    <col min="1" max="1" width="8.7109375" customWidth="1"/>
    <col min="2" max="2" width="10.28515625" style="5" customWidth="1"/>
    <col min="3" max="3" width="7.42578125" style="5" customWidth="1"/>
    <col min="4" max="4" width="9.140625" style="10" customWidth="1"/>
    <col min="5" max="5" width="10.28515625" style="11" customWidth="1"/>
    <col min="6" max="6" width="10.42578125" style="5" customWidth="1"/>
    <col min="7" max="7" width="14.5703125" style="5" bestFit="1" customWidth="1"/>
    <col min="8" max="8" width="8.5703125" style="5" customWidth="1"/>
    <col min="9" max="9" width="9.140625" style="12" customWidth="1"/>
    <col min="10" max="10" width="10.28515625" style="5" customWidth="1"/>
    <col min="11" max="11" width="7.28515625" style="10" customWidth="1"/>
    <col min="12" max="12" width="19.140625" style="2" bestFit="1" customWidth="1"/>
    <col min="13" max="13" width="8.7109375" customWidth="1"/>
    <col min="14" max="14" width="14.28515625" bestFit="1" customWidth="1"/>
    <col min="15" max="15" width="10.5703125" bestFit="1" customWidth="1"/>
    <col min="16" max="251" width="8.7109375" customWidth="1"/>
  </cols>
  <sheetData>
    <row r="1" spans="1:18" x14ac:dyDescent="0.2">
      <c r="A1" s="40" t="s">
        <v>3</v>
      </c>
      <c r="B1" s="41"/>
      <c r="C1" s="41"/>
      <c r="D1" s="42"/>
      <c r="E1" s="43"/>
      <c r="F1" s="44"/>
      <c r="G1" s="44"/>
      <c r="H1" s="44"/>
      <c r="I1" s="45"/>
      <c r="J1" s="44"/>
      <c r="K1" s="42"/>
    </row>
    <row r="2" spans="1:18" x14ac:dyDescent="0.2">
      <c r="A2" s="40"/>
      <c r="B2" s="43"/>
      <c r="C2" s="43"/>
      <c r="D2" s="42"/>
      <c r="E2" s="43"/>
      <c r="F2" s="44"/>
      <c r="G2" s="44"/>
      <c r="H2" s="44"/>
      <c r="I2" s="45"/>
      <c r="J2" s="44"/>
      <c r="K2" s="42"/>
    </row>
    <row r="3" spans="1:18" ht="14.25" x14ac:dyDescent="0.25">
      <c r="A3" s="23" t="s">
        <v>1</v>
      </c>
      <c r="B3" s="24" t="s">
        <v>4</v>
      </c>
      <c r="C3" s="25" t="s">
        <v>0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24" t="s">
        <v>22</v>
      </c>
      <c r="M3" s="24" t="s">
        <v>23</v>
      </c>
      <c r="N3" s="24" t="s">
        <v>24</v>
      </c>
      <c r="O3" s="24" t="s">
        <v>25</v>
      </c>
    </row>
    <row r="4" spans="1:18" x14ac:dyDescent="0.2">
      <c r="A4" s="21">
        <v>0</v>
      </c>
      <c r="B4" s="11">
        <v>2.4099999999999998E-3</v>
      </c>
      <c r="C4" s="12">
        <f t="shared" ref="C4:C26" si="0">A5-A4</f>
        <v>1</v>
      </c>
      <c r="D4" s="16">
        <v>0.13</v>
      </c>
      <c r="E4" s="11">
        <f>'1. LT'!E4</f>
        <v>0</v>
      </c>
      <c r="F4" s="11">
        <f>'1. LT'!F4</f>
        <v>0</v>
      </c>
      <c r="G4" s="12">
        <f>'1. LT'!G4</f>
        <v>0</v>
      </c>
      <c r="H4" s="12">
        <f>'1. LT'!H4</f>
        <v>0</v>
      </c>
      <c r="I4" s="12">
        <f>'1. LT'!I4</f>
        <v>0</v>
      </c>
      <c r="J4" s="12">
        <f>'1. LT'!J4</f>
        <v>0</v>
      </c>
      <c r="K4" s="12">
        <f>'1. LT'!K4</f>
        <v>0</v>
      </c>
      <c r="M4" s="14">
        <f>I4*(1-L4)</f>
        <v>0</v>
      </c>
      <c r="N4" s="14">
        <f>SUM(M4:M$27)</f>
        <v>0</v>
      </c>
      <c r="O4" s="63" t="e">
        <f>N4/G4</f>
        <v>#DIV/0!</v>
      </c>
      <c r="Q4" s="48" t="e">
        <f>K4-O4</f>
        <v>#DIV/0!</v>
      </c>
      <c r="R4" s="28" t="s">
        <v>26</v>
      </c>
    </row>
    <row r="5" spans="1:18" x14ac:dyDescent="0.2">
      <c r="A5" s="21">
        <v>1</v>
      </c>
      <c r="B5" s="11">
        <v>1.2999999999999999E-4</v>
      </c>
      <c r="C5" s="12">
        <f t="shared" si="0"/>
        <v>4</v>
      </c>
      <c r="D5" s="13">
        <v>2</v>
      </c>
      <c r="E5" s="11">
        <f>'1. LT'!E5</f>
        <v>0</v>
      </c>
      <c r="F5" s="11">
        <f>'1. LT'!F5</f>
        <v>0</v>
      </c>
      <c r="G5" s="12">
        <f>'1. LT'!G5</f>
        <v>0</v>
      </c>
      <c r="H5" s="12">
        <f>'1. LT'!H5</f>
        <v>0</v>
      </c>
      <c r="I5" s="12">
        <f>'1. LT'!I5</f>
        <v>0</v>
      </c>
      <c r="J5" s="12">
        <f>'1. LT'!J5</f>
        <v>0</v>
      </c>
      <c r="K5" s="12">
        <f>'1. LT'!K5</f>
        <v>0</v>
      </c>
      <c r="M5" s="14">
        <f t="shared" ref="M5:M27" si="1">I5*(1-L5)</f>
        <v>0</v>
      </c>
      <c r="N5" s="14">
        <f>SUM(M5:M$27)</f>
        <v>0</v>
      </c>
      <c r="O5" s="63" t="e">
        <f t="shared" ref="O5:O27" si="2">N5/G5</f>
        <v>#DIV/0!</v>
      </c>
    </row>
    <row r="6" spans="1:18" x14ac:dyDescent="0.2">
      <c r="A6" s="21">
        <v>5</v>
      </c>
      <c r="B6" s="11">
        <v>8.0000000000000007E-5</v>
      </c>
      <c r="C6" s="12">
        <f t="shared" si="0"/>
        <v>5</v>
      </c>
      <c r="D6" s="16">
        <v>2.5</v>
      </c>
      <c r="E6" s="11">
        <f>'1. LT'!E6</f>
        <v>0</v>
      </c>
      <c r="F6" s="11">
        <f>'1. LT'!F6</f>
        <v>0</v>
      </c>
      <c r="G6" s="12">
        <f>'1. LT'!G6</f>
        <v>0</v>
      </c>
      <c r="H6" s="12">
        <f>'1. LT'!H6</f>
        <v>0</v>
      </c>
      <c r="I6" s="12">
        <f>'1. LT'!I6</f>
        <v>0</v>
      </c>
      <c r="J6" s="12">
        <f>'1. LT'!J6</f>
        <v>0</v>
      </c>
      <c r="K6" s="12">
        <f>'1. LT'!K6</f>
        <v>0</v>
      </c>
      <c r="M6" s="14">
        <f t="shared" si="1"/>
        <v>0</v>
      </c>
      <c r="N6" s="14">
        <f>SUM(M6:M$27)</f>
        <v>0</v>
      </c>
      <c r="O6" s="63" t="e">
        <f t="shared" si="2"/>
        <v>#DIV/0!</v>
      </c>
    </row>
    <row r="7" spans="1:18" x14ac:dyDescent="0.2">
      <c r="A7" s="21">
        <v>10</v>
      </c>
      <c r="B7" s="11">
        <v>6.9999999999999994E-5</v>
      </c>
      <c r="C7" s="12">
        <f t="shared" si="0"/>
        <v>5</v>
      </c>
      <c r="D7" s="16">
        <v>2.5</v>
      </c>
      <c r="E7" s="11">
        <f>'1. LT'!E7</f>
        <v>0</v>
      </c>
      <c r="F7" s="11">
        <f>'1. LT'!F7</f>
        <v>0</v>
      </c>
      <c r="G7" s="12">
        <f>'1. LT'!G7</f>
        <v>0</v>
      </c>
      <c r="H7" s="12">
        <f>'1. LT'!H7</f>
        <v>0</v>
      </c>
      <c r="I7" s="12">
        <f>'1. LT'!I7</f>
        <v>0</v>
      </c>
      <c r="J7" s="12">
        <f>'1. LT'!J7</f>
        <v>0</v>
      </c>
      <c r="K7" s="12">
        <f>'1. LT'!K7</f>
        <v>0</v>
      </c>
      <c r="M7" s="14">
        <f t="shared" si="1"/>
        <v>0</v>
      </c>
      <c r="N7" s="14">
        <f>SUM(M7:M$27)</f>
        <v>0</v>
      </c>
      <c r="O7" s="63" t="e">
        <f t="shared" si="2"/>
        <v>#DIV/0!</v>
      </c>
    </row>
    <row r="8" spans="1:18" x14ac:dyDescent="0.2">
      <c r="A8" s="21">
        <v>15</v>
      </c>
      <c r="B8" s="11">
        <v>1.2999999999999999E-4</v>
      </c>
      <c r="C8" s="12">
        <f t="shared" si="0"/>
        <v>5</v>
      </c>
      <c r="D8" s="16">
        <v>2.5</v>
      </c>
      <c r="E8" s="11">
        <f>'1. LT'!E8</f>
        <v>0</v>
      </c>
      <c r="F8" s="11">
        <f>'1. LT'!F8</f>
        <v>0</v>
      </c>
      <c r="G8" s="12">
        <f>'1. LT'!G8</f>
        <v>0</v>
      </c>
      <c r="H8" s="12">
        <f>'1. LT'!H8</f>
        <v>0</v>
      </c>
      <c r="I8" s="12">
        <f>'1. LT'!I8</f>
        <v>0</v>
      </c>
      <c r="J8" s="12">
        <f>'1. LT'!J8</f>
        <v>0</v>
      </c>
      <c r="K8" s="12">
        <f>'1. LT'!K8</f>
        <v>0</v>
      </c>
      <c r="M8" s="14">
        <f t="shared" si="1"/>
        <v>0</v>
      </c>
      <c r="N8" s="14">
        <f>SUM(M8:M$27)</f>
        <v>0</v>
      </c>
      <c r="O8" s="63" t="e">
        <f t="shared" si="2"/>
        <v>#DIV/0!</v>
      </c>
    </row>
    <row r="9" spans="1:18" x14ac:dyDescent="0.2">
      <c r="A9" s="21">
        <v>20</v>
      </c>
      <c r="B9" s="11">
        <v>1.3999999999999999E-4</v>
      </c>
      <c r="C9" s="12">
        <f t="shared" si="0"/>
        <v>5</v>
      </c>
      <c r="D9" s="16">
        <v>2.5</v>
      </c>
      <c r="E9" s="11">
        <f>'1. LT'!E9</f>
        <v>0</v>
      </c>
      <c r="F9" s="11">
        <f>'1. LT'!F9</f>
        <v>0</v>
      </c>
      <c r="G9" s="12">
        <f>'1. LT'!G9</f>
        <v>0</v>
      </c>
      <c r="H9" s="12">
        <f>'1. LT'!H9</f>
        <v>0</v>
      </c>
      <c r="I9" s="12">
        <f>'1. LT'!I9</f>
        <v>0</v>
      </c>
      <c r="J9" s="12">
        <f>'1. LT'!J9</f>
        <v>0</v>
      </c>
      <c r="K9" s="12">
        <f>'1. LT'!K9</f>
        <v>0</v>
      </c>
      <c r="M9" s="14">
        <f t="shared" si="1"/>
        <v>0</v>
      </c>
      <c r="N9" s="14">
        <f>SUM(M9:M$27)</f>
        <v>0</v>
      </c>
      <c r="O9" s="63" t="e">
        <f t="shared" si="2"/>
        <v>#DIV/0!</v>
      </c>
    </row>
    <row r="10" spans="1:18" x14ac:dyDescent="0.2">
      <c r="A10" s="21">
        <v>25</v>
      </c>
      <c r="B10" s="11">
        <v>1.8000000000000001E-4</v>
      </c>
      <c r="C10" s="12">
        <f t="shared" si="0"/>
        <v>5</v>
      </c>
      <c r="D10" s="16">
        <v>2.5</v>
      </c>
      <c r="E10" s="11">
        <f>'1. LT'!E10</f>
        <v>0</v>
      </c>
      <c r="F10" s="11">
        <f>'1. LT'!F10</f>
        <v>0</v>
      </c>
      <c r="G10" s="12">
        <f>'1. LT'!G10</f>
        <v>0</v>
      </c>
      <c r="H10" s="12">
        <f>'1. LT'!H10</f>
        <v>0</v>
      </c>
      <c r="I10" s="12">
        <f>'1. LT'!I10</f>
        <v>0</v>
      </c>
      <c r="J10" s="12">
        <f>'1. LT'!J10</f>
        <v>0</v>
      </c>
      <c r="K10" s="12">
        <f>'1. LT'!K10</f>
        <v>0</v>
      </c>
      <c r="L10" s="2">
        <v>0.1045</v>
      </c>
      <c r="M10" s="14">
        <f t="shared" si="1"/>
        <v>0</v>
      </c>
      <c r="N10" s="14">
        <f>SUM(M10:M$27)</f>
        <v>0</v>
      </c>
      <c r="O10" s="63" t="e">
        <f t="shared" si="2"/>
        <v>#DIV/0!</v>
      </c>
    </row>
    <row r="11" spans="1:18" x14ac:dyDescent="0.2">
      <c r="A11" s="21">
        <v>30</v>
      </c>
      <c r="B11" s="11">
        <v>2.4000000000000001E-4</v>
      </c>
      <c r="C11" s="12">
        <f t="shared" si="0"/>
        <v>5</v>
      </c>
      <c r="D11" s="16">
        <v>2.5</v>
      </c>
      <c r="E11" s="11">
        <f>'1. LT'!E11</f>
        <v>0</v>
      </c>
      <c r="F11" s="11">
        <f>'1. LT'!F11</f>
        <v>0</v>
      </c>
      <c r="G11" s="12">
        <f>'1. LT'!G11</f>
        <v>0</v>
      </c>
      <c r="H11" s="12">
        <f>'1. LT'!H11</f>
        <v>0</v>
      </c>
      <c r="I11" s="12">
        <f>'1. LT'!I11</f>
        <v>0</v>
      </c>
      <c r="J11" s="12">
        <f>'1. LT'!J11</f>
        <v>0</v>
      </c>
      <c r="K11" s="12">
        <f>'1. LT'!K11</f>
        <v>0</v>
      </c>
      <c r="L11" s="2">
        <v>0.1045</v>
      </c>
      <c r="M11" s="14">
        <f t="shared" si="1"/>
        <v>0</v>
      </c>
      <c r="N11" s="14">
        <f>SUM(M11:M$27)</f>
        <v>0</v>
      </c>
      <c r="O11" s="63" t="e">
        <f t="shared" si="2"/>
        <v>#DIV/0!</v>
      </c>
    </row>
    <row r="12" spans="1:18" x14ac:dyDescent="0.2">
      <c r="A12" s="21">
        <v>35</v>
      </c>
      <c r="B12" s="11">
        <v>3.6000000000000002E-4</v>
      </c>
      <c r="C12" s="12">
        <f t="shared" si="0"/>
        <v>5</v>
      </c>
      <c r="D12" s="16">
        <v>2.5</v>
      </c>
      <c r="E12" s="11">
        <f>'1. LT'!E12</f>
        <v>0</v>
      </c>
      <c r="F12" s="11">
        <f>'1. LT'!F12</f>
        <v>0</v>
      </c>
      <c r="G12" s="12">
        <f>'1. LT'!G12</f>
        <v>0</v>
      </c>
      <c r="H12" s="12">
        <f>'1. LT'!H12</f>
        <v>0</v>
      </c>
      <c r="I12" s="12">
        <f>'1. LT'!I12</f>
        <v>0</v>
      </c>
      <c r="J12" s="12">
        <f>'1. LT'!J12</f>
        <v>0</v>
      </c>
      <c r="K12" s="12">
        <f>'1. LT'!K12</f>
        <v>0</v>
      </c>
      <c r="L12" s="2">
        <v>7.3200000000000001E-2</v>
      </c>
      <c r="M12" s="14">
        <f t="shared" si="1"/>
        <v>0</v>
      </c>
      <c r="N12" s="14">
        <f>SUM(M12:M$27)</f>
        <v>0</v>
      </c>
      <c r="O12" s="63" t="e">
        <f t="shared" si="2"/>
        <v>#DIV/0!</v>
      </c>
    </row>
    <row r="13" spans="1:18" x14ac:dyDescent="0.2">
      <c r="A13" s="21">
        <v>40</v>
      </c>
      <c r="B13" s="11">
        <v>6.0999999999999997E-4</v>
      </c>
      <c r="C13" s="12">
        <f t="shared" si="0"/>
        <v>5</v>
      </c>
      <c r="D13" s="16">
        <v>2.5</v>
      </c>
      <c r="E13" s="11">
        <f>'1. LT'!E13</f>
        <v>0</v>
      </c>
      <c r="F13" s="11">
        <f>'1. LT'!F13</f>
        <v>0</v>
      </c>
      <c r="G13" s="12">
        <f>'1. LT'!G13</f>
        <v>0</v>
      </c>
      <c r="H13" s="12">
        <f>'1. LT'!H13</f>
        <v>0</v>
      </c>
      <c r="I13" s="12">
        <f>'1. LT'!I13</f>
        <v>0</v>
      </c>
      <c r="J13" s="12">
        <f>'1. LT'!J13</f>
        <v>0</v>
      </c>
      <c r="K13" s="12">
        <f>'1. LT'!K13</f>
        <v>0</v>
      </c>
      <c r="L13" s="2">
        <v>7.3200000000000001E-2</v>
      </c>
      <c r="M13" s="14">
        <f t="shared" si="1"/>
        <v>0</v>
      </c>
      <c r="N13" s="14">
        <f>SUM(M13:M$27)</f>
        <v>0</v>
      </c>
      <c r="O13" s="63" t="e">
        <f t="shared" si="2"/>
        <v>#DIV/0!</v>
      </c>
    </row>
    <row r="14" spans="1:18" x14ac:dyDescent="0.2">
      <c r="A14" s="21">
        <v>45</v>
      </c>
      <c r="B14" s="11">
        <v>9.7000000000000005E-4</v>
      </c>
      <c r="C14" s="12">
        <f t="shared" si="0"/>
        <v>5</v>
      </c>
      <c r="D14" s="16">
        <v>2.5</v>
      </c>
      <c r="E14" s="11">
        <f>'1. LT'!E14</f>
        <v>0</v>
      </c>
      <c r="F14" s="11">
        <f>'1. LT'!F14</f>
        <v>0</v>
      </c>
      <c r="G14" s="12">
        <f>'1. LT'!G14</f>
        <v>0</v>
      </c>
      <c r="H14" s="12">
        <f>'1. LT'!H14</f>
        <v>0</v>
      </c>
      <c r="I14" s="12">
        <f>'1. LT'!I14</f>
        <v>0</v>
      </c>
      <c r="J14" s="12">
        <f>'1. LT'!J14</f>
        <v>0</v>
      </c>
      <c r="K14" s="12">
        <f>'1. LT'!K14</f>
        <v>0</v>
      </c>
      <c r="L14" s="2">
        <v>7.4300000000000005E-2</v>
      </c>
      <c r="M14" s="14">
        <f t="shared" si="1"/>
        <v>0</v>
      </c>
      <c r="N14" s="14">
        <f>SUM(M14:M$27)</f>
        <v>0</v>
      </c>
      <c r="O14" s="63" t="e">
        <f t="shared" si="2"/>
        <v>#DIV/0!</v>
      </c>
    </row>
    <row r="15" spans="1:18" x14ac:dyDescent="0.2">
      <c r="A15" s="21">
        <v>50</v>
      </c>
      <c r="B15" s="11">
        <v>1.6199999999999999E-3</v>
      </c>
      <c r="C15" s="12">
        <f t="shared" si="0"/>
        <v>5</v>
      </c>
      <c r="D15" s="16">
        <v>2.5</v>
      </c>
      <c r="E15" s="11">
        <f>'1. LT'!E15</f>
        <v>0</v>
      </c>
      <c r="F15" s="11">
        <f>'1. LT'!F15</f>
        <v>0</v>
      </c>
      <c r="G15" s="12">
        <f>'1. LT'!G15</f>
        <v>0</v>
      </c>
      <c r="H15" s="12">
        <f>'1. LT'!H15</f>
        <v>0</v>
      </c>
      <c r="I15" s="12">
        <f>'1. LT'!I15</f>
        <v>0</v>
      </c>
      <c r="J15" s="12">
        <f>'1. LT'!J15</f>
        <v>0</v>
      </c>
      <c r="K15" s="12">
        <f>'1. LT'!K15</f>
        <v>0</v>
      </c>
      <c r="L15" s="2">
        <v>7.4300000000000005E-2</v>
      </c>
      <c r="M15" s="14">
        <f t="shared" si="1"/>
        <v>0</v>
      </c>
      <c r="N15" s="14">
        <f>SUM(M15:M$27)</f>
        <v>0</v>
      </c>
      <c r="O15" s="63" t="e">
        <f t="shared" si="2"/>
        <v>#DIV/0!</v>
      </c>
      <c r="P15" s="2"/>
      <c r="Q15" s="2"/>
    </row>
    <row r="16" spans="1:18" x14ac:dyDescent="0.2">
      <c r="A16" s="21">
        <v>55</v>
      </c>
      <c r="B16" s="11">
        <v>2.7200000000000002E-3</v>
      </c>
      <c r="C16" s="12">
        <f t="shared" si="0"/>
        <v>5</v>
      </c>
      <c r="D16" s="16">
        <v>2.5</v>
      </c>
      <c r="E16" s="11">
        <f>'1. LT'!E16</f>
        <v>0</v>
      </c>
      <c r="F16" s="11">
        <f>'1. LT'!F16</f>
        <v>0</v>
      </c>
      <c r="G16" s="12">
        <f>'1. LT'!G16</f>
        <v>0</v>
      </c>
      <c r="H16" s="12">
        <f>'1. LT'!H16</f>
        <v>0</v>
      </c>
      <c r="I16" s="12">
        <f>'1. LT'!I16</f>
        <v>0</v>
      </c>
      <c r="J16" s="12">
        <f>'1. LT'!J16</f>
        <v>0</v>
      </c>
      <c r="K16" s="12">
        <f>'1. LT'!K16</f>
        <v>0</v>
      </c>
      <c r="L16" s="2">
        <v>6.4199999999999993E-2</v>
      </c>
      <c r="M16" s="14">
        <f t="shared" si="1"/>
        <v>0</v>
      </c>
      <c r="N16" s="14">
        <f>SUM(M16:M$27)</f>
        <v>0</v>
      </c>
      <c r="O16" s="63" t="e">
        <f t="shared" si="2"/>
        <v>#DIV/0!</v>
      </c>
    </row>
    <row r="17" spans="1:15" x14ac:dyDescent="0.2">
      <c r="A17" s="21">
        <v>60</v>
      </c>
      <c r="B17" s="11">
        <v>4.1900000000000001E-3</v>
      </c>
      <c r="C17" s="12">
        <f t="shared" si="0"/>
        <v>5</v>
      </c>
      <c r="D17" s="16">
        <v>2.5</v>
      </c>
      <c r="E17" s="11">
        <f>'1. LT'!E17</f>
        <v>0</v>
      </c>
      <c r="F17" s="11">
        <f>'1. LT'!F17</f>
        <v>0</v>
      </c>
      <c r="G17" s="12">
        <f>'1. LT'!G17</f>
        <v>0</v>
      </c>
      <c r="H17" s="12">
        <f>'1. LT'!H17</f>
        <v>0</v>
      </c>
      <c r="I17" s="12">
        <f>'1. LT'!I17</f>
        <v>0</v>
      </c>
      <c r="J17" s="12">
        <f>'1. LT'!J17</f>
        <v>0</v>
      </c>
      <c r="K17" s="12">
        <f>'1. LT'!K17</f>
        <v>0</v>
      </c>
      <c r="L17" s="2">
        <v>6.4199999999999993E-2</v>
      </c>
      <c r="M17" s="14">
        <f t="shared" si="1"/>
        <v>0</v>
      </c>
      <c r="N17" s="14">
        <f>SUM(M17:M$27)</f>
        <v>0</v>
      </c>
      <c r="O17" s="63" t="e">
        <f t="shared" si="2"/>
        <v>#DIV/0!</v>
      </c>
    </row>
    <row r="18" spans="1:15" x14ac:dyDescent="0.2">
      <c r="A18" s="21">
        <v>65</v>
      </c>
      <c r="B18" s="11">
        <v>6.3299999999999997E-3</v>
      </c>
      <c r="C18" s="12">
        <f t="shared" si="0"/>
        <v>5</v>
      </c>
      <c r="D18" s="16">
        <v>2.5</v>
      </c>
      <c r="E18" s="11">
        <f>'1. LT'!E18</f>
        <v>0</v>
      </c>
      <c r="F18" s="11">
        <f>'1. LT'!F18</f>
        <v>0</v>
      </c>
      <c r="G18" s="12">
        <f>'1. LT'!G18</f>
        <v>0</v>
      </c>
      <c r="H18" s="12">
        <f>'1. LT'!H18</f>
        <v>0</v>
      </c>
      <c r="I18" s="12">
        <f>'1. LT'!I18</f>
        <v>0</v>
      </c>
      <c r="J18" s="12">
        <f>'1. LT'!J18</f>
        <v>0</v>
      </c>
      <c r="K18" s="12">
        <f>'1. LT'!K18</f>
        <v>0</v>
      </c>
      <c r="L18" s="2">
        <v>5.9499999999999997E-2</v>
      </c>
      <c r="M18" s="14">
        <f t="shared" si="1"/>
        <v>0</v>
      </c>
      <c r="N18" s="14">
        <f>SUM(M18:M$27)</f>
        <v>0</v>
      </c>
      <c r="O18" s="63" t="e">
        <f t="shared" si="2"/>
        <v>#DIV/0!</v>
      </c>
    </row>
    <row r="19" spans="1:15" x14ac:dyDescent="0.2">
      <c r="A19" s="21">
        <v>70</v>
      </c>
      <c r="B19" s="11">
        <v>9.7300000000000008E-3</v>
      </c>
      <c r="C19" s="12">
        <f t="shared" si="0"/>
        <v>5</v>
      </c>
      <c r="D19" s="16">
        <v>2.5</v>
      </c>
      <c r="E19" s="11">
        <f>'1. LT'!E19</f>
        <v>0</v>
      </c>
      <c r="F19" s="11">
        <f>'1. LT'!F19</f>
        <v>0</v>
      </c>
      <c r="G19" s="12">
        <f>'1. LT'!G19</f>
        <v>0</v>
      </c>
      <c r="H19" s="12">
        <f>'1. LT'!H19</f>
        <v>0</v>
      </c>
      <c r="I19" s="12">
        <f>'1. LT'!I19</f>
        <v>0</v>
      </c>
      <c r="J19" s="12">
        <f>'1. LT'!J19</f>
        <v>0</v>
      </c>
      <c r="K19" s="12">
        <f>'1. LT'!K19</f>
        <v>0</v>
      </c>
      <c r="L19" s="2">
        <v>5.9499999999999997E-2</v>
      </c>
      <c r="M19" s="14">
        <f t="shared" si="1"/>
        <v>0</v>
      </c>
      <c r="N19" s="14">
        <f>SUM(M19:M$27)</f>
        <v>0</v>
      </c>
      <c r="O19" s="63" t="e">
        <f t="shared" si="2"/>
        <v>#DIV/0!</v>
      </c>
    </row>
    <row r="20" spans="1:15" x14ac:dyDescent="0.2">
      <c r="A20" s="21">
        <v>75</v>
      </c>
      <c r="B20" s="11">
        <v>1.762E-2</v>
      </c>
      <c r="C20" s="12">
        <f t="shared" si="0"/>
        <v>5</v>
      </c>
      <c r="D20" s="16">
        <v>2.5</v>
      </c>
      <c r="E20" s="11">
        <f>'1. LT'!E20</f>
        <v>0</v>
      </c>
      <c r="F20" s="11">
        <f>'1. LT'!F20</f>
        <v>0</v>
      </c>
      <c r="G20" s="12">
        <f>'1. LT'!G20</f>
        <v>0</v>
      </c>
      <c r="H20" s="12">
        <f>'1. LT'!H20</f>
        <v>0</v>
      </c>
      <c r="I20" s="12">
        <f>'1. LT'!I20</f>
        <v>0</v>
      </c>
      <c r="J20" s="12">
        <f>'1. LT'!J20</f>
        <v>0</v>
      </c>
      <c r="K20" s="12">
        <f>'1. LT'!K20</f>
        <v>0</v>
      </c>
      <c r="L20" s="2">
        <v>6.8400000000000002E-2</v>
      </c>
      <c r="M20" s="14">
        <f t="shared" si="1"/>
        <v>0</v>
      </c>
      <c r="N20" s="14">
        <f>SUM(M20:M$27)</f>
        <v>0</v>
      </c>
      <c r="O20" s="63" t="e">
        <f t="shared" si="2"/>
        <v>#DIV/0!</v>
      </c>
    </row>
    <row r="21" spans="1:15" x14ac:dyDescent="0.2">
      <c r="A21" s="21">
        <v>80</v>
      </c>
      <c r="B21" s="5">
        <v>3.5229999999999997E-2</v>
      </c>
      <c r="C21" s="12">
        <f t="shared" si="0"/>
        <v>5</v>
      </c>
      <c r="D21" s="16">
        <v>2.5</v>
      </c>
      <c r="E21" s="11">
        <f>'1. LT'!E21</f>
        <v>0</v>
      </c>
      <c r="F21" s="11">
        <f>'1. LT'!F21</f>
        <v>0</v>
      </c>
      <c r="G21" s="12">
        <f>'1. LT'!G21</f>
        <v>0</v>
      </c>
      <c r="H21" s="12">
        <f>'1. LT'!H21</f>
        <v>0</v>
      </c>
      <c r="I21" s="12">
        <f>'1. LT'!I21</f>
        <v>0</v>
      </c>
      <c r="J21" s="12">
        <f>'1. LT'!J21</f>
        <v>0</v>
      </c>
      <c r="K21" s="12">
        <f>'1. LT'!K21</f>
        <v>0</v>
      </c>
      <c r="L21" s="2">
        <v>6.8400000000000002E-2</v>
      </c>
      <c r="M21" s="14">
        <f t="shared" si="1"/>
        <v>0</v>
      </c>
      <c r="N21" s="14">
        <f>SUM(M21:M$27)</f>
        <v>0</v>
      </c>
      <c r="O21" s="63" t="e">
        <f t="shared" si="2"/>
        <v>#DIV/0!</v>
      </c>
    </row>
    <row r="22" spans="1:15" x14ac:dyDescent="0.2">
      <c r="A22" s="21">
        <v>85</v>
      </c>
      <c r="B22" s="15">
        <v>7.5810000000000002E-2</v>
      </c>
      <c r="C22" s="12">
        <f t="shared" si="0"/>
        <v>5</v>
      </c>
      <c r="D22" s="16">
        <v>2.5</v>
      </c>
      <c r="E22" s="11">
        <f>'1. LT'!E22</f>
        <v>0</v>
      </c>
      <c r="F22" s="11">
        <f>'1. LT'!F22</f>
        <v>0</v>
      </c>
      <c r="G22" s="12">
        <f>'1. LT'!G22</f>
        <v>0</v>
      </c>
      <c r="H22" s="12">
        <f>'1. LT'!H22</f>
        <v>0</v>
      </c>
      <c r="I22" s="12">
        <f>'1. LT'!I22</f>
        <v>0</v>
      </c>
      <c r="J22" s="12">
        <f>'1. LT'!J22</f>
        <v>0</v>
      </c>
      <c r="K22" s="12">
        <f>'1. LT'!K22</f>
        <v>0</v>
      </c>
      <c r="L22" s="2">
        <v>0.10639999999999999</v>
      </c>
      <c r="M22" s="14">
        <f t="shared" si="1"/>
        <v>0</v>
      </c>
      <c r="N22" s="14">
        <f>SUM(M22:M$27)</f>
        <v>0</v>
      </c>
      <c r="O22" s="63" t="e">
        <f t="shared" si="2"/>
        <v>#DIV/0!</v>
      </c>
    </row>
    <row r="23" spans="1:15" x14ac:dyDescent="0.2">
      <c r="A23" s="21">
        <v>90</v>
      </c>
      <c r="B23" s="15">
        <v>0.15056</v>
      </c>
      <c r="C23" s="12">
        <f t="shared" si="0"/>
        <v>5</v>
      </c>
      <c r="D23" s="16">
        <v>2.5</v>
      </c>
      <c r="E23" s="11">
        <f>'1. LT'!E23</f>
        <v>0</v>
      </c>
      <c r="F23" s="11">
        <f>'1. LT'!F23</f>
        <v>0</v>
      </c>
      <c r="G23" s="12">
        <f>'1. LT'!G23</f>
        <v>0</v>
      </c>
      <c r="H23" s="12">
        <f>'1. LT'!H23</f>
        <v>0</v>
      </c>
      <c r="I23" s="12">
        <f>'1. LT'!I23</f>
        <v>0</v>
      </c>
      <c r="J23" s="12">
        <f>'1. LT'!J23</f>
        <v>0</v>
      </c>
      <c r="K23" s="12">
        <f>'1. LT'!K23</f>
        <v>0</v>
      </c>
      <c r="L23" s="2">
        <v>0.10639999999999999</v>
      </c>
      <c r="M23" s="14">
        <f t="shared" si="1"/>
        <v>0</v>
      </c>
      <c r="N23" s="14">
        <f>SUM(M23:M$27)</f>
        <v>0</v>
      </c>
      <c r="O23" s="63" t="e">
        <f t="shared" si="2"/>
        <v>#DIV/0!</v>
      </c>
    </row>
    <row r="24" spans="1:15" x14ac:dyDescent="0.2">
      <c r="A24" s="21">
        <v>95</v>
      </c>
      <c r="B24" s="15">
        <v>0.26623000000000002</v>
      </c>
      <c r="C24" s="12">
        <f t="shared" si="0"/>
        <v>5</v>
      </c>
      <c r="D24" s="16">
        <v>2.5</v>
      </c>
      <c r="E24" s="11">
        <f>'1. LT'!E24</f>
        <v>0</v>
      </c>
      <c r="F24" s="11">
        <f>'1. LT'!F24</f>
        <v>0</v>
      </c>
      <c r="G24" s="12">
        <f>'1. LT'!G24</f>
        <v>0</v>
      </c>
      <c r="H24" s="12">
        <f>'1. LT'!H24</f>
        <v>0</v>
      </c>
      <c r="I24" s="12">
        <f>'1. LT'!I24</f>
        <v>0</v>
      </c>
      <c r="J24" s="12">
        <f>'1. LT'!J24</f>
        <v>0</v>
      </c>
      <c r="K24" s="12">
        <f>'1. LT'!K24</f>
        <v>0</v>
      </c>
      <c r="M24" s="14">
        <f t="shared" si="1"/>
        <v>0</v>
      </c>
      <c r="N24" s="14">
        <f>SUM(M24:M$27)</f>
        <v>0</v>
      </c>
      <c r="O24" s="63" t="e">
        <f t="shared" si="2"/>
        <v>#DIV/0!</v>
      </c>
    </row>
    <row r="25" spans="1:15" x14ac:dyDescent="0.2">
      <c r="A25" s="21">
        <v>100</v>
      </c>
      <c r="B25" s="15">
        <v>0.42942000000000002</v>
      </c>
      <c r="C25" s="12">
        <f t="shared" si="0"/>
        <v>5</v>
      </c>
      <c r="D25" s="16">
        <v>2</v>
      </c>
      <c r="E25" s="11">
        <f>'1. LT'!E25</f>
        <v>0</v>
      </c>
      <c r="F25" s="11">
        <f>'1. LT'!F25</f>
        <v>0</v>
      </c>
      <c r="G25" s="12">
        <f>'1. LT'!G25</f>
        <v>0</v>
      </c>
      <c r="H25" s="12">
        <f>'1. LT'!H25</f>
        <v>0</v>
      </c>
      <c r="I25" s="12">
        <f>'1. LT'!I25</f>
        <v>0</v>
      </c>
      <c r="J25" s="12">
        <f>'1. LT'!J25</f>
        <v>0</v>
      </c>
      <c r="K25" s="12">
        <f>'1. LT'!K25</f>
        <v>0</v>
      </c>
      <c r="M25" s="14">
        <f t="shared" si="1"/>
        <v>0</v>
      </c>
      <c r="N25" s="14">
        <f>SUM(M25:M$27)</f>
        <v>0</v>
      </c>
      <c r="O25" s="63" t="e">
        <f t="shared" si="2"/>
        <v>#DIV/0!</v>
      </c>
    </row>
    <row r="26" spans="1:15" x14ac:dyDescent="0.2">
      <c r="A26" s="21">
        <v>105</v>
      </c>
      <c r="B26" s="15">
        <v>0.61082999999999998</v>
      </c>
      <c r="C26" s="12">
        <f t="shared" si="0"/>
        <v>5</v>
      </c>
      <c r="D26" s="16">
        <v>1.5</v>
      </c>
      <c r="E26" s="11">
        <f>'1. LT'!E26</f>
        <v>0</v>
      </c>
      <c r="F26" s="11">
        <f>'1. LT'!F26</f>
        <v>0</v>
      </c>
      <c r="G26" s="12">
        <f>'1. LT'!G26</f>
        <v>0</v>
      </c>
      <c r="H26" s="12">
        <f>'1. LT'!H26</f>
        <v>0</v>
      </c>
      <c r="I26" s="12">
        <f>'1. LT'!I26</f>
        <v>0</v>
      </c>
      <c r="J26" s="12">
        <f>'1. LT'!J26</f>
        <v>0</v>
      </c>
      <c r="K26" s="12">
        <f>'1. LT'!K26</f>
        <v>0</v>
      </c>
      <c r="M26" s="14">
        <f t="shared" si="1"/>
        <v>0</v>
      </c>
      <c r="N26" s="14">
        <f>SUM(M26:M$27)</f>
        <v>0</v>
      </c>
      <c r="O26" s="63" t="e">
        <f t="shared" si="2"/>
        <v>#DIV/0!</v>
      </c>
    </row>
    <row r="27" spans="1:15" x14ac:dyDescent="0.2">
      <c r="A27" s="22">
        <v>110</v>
      </c>
      <c r="B27" s="17">
        <v>0.75014000000000003</v>
      </c>
      <c r="C27" s="18" t="s">
        <v>2</v>
      </c>
      <c r="D27" s="38"/>
      <c r="E27" s="11">
        <f>'1. LT'!E27</f>
        <v>0</v>
      </c>
      <c r="F27" s="11">
        <f>'1. LT'!F27</f>
        <v>0</v>
      </c>
      <c r="G27" s="12">
        <f>'1. LT'!G27</f>
        <v>0</v>
      </c>
      <c r="H27" s="12">
        <f>'1. LT'!H27</f>
        <v>0</v>
      </c>
      <c r="I27" s="12">
        <f>'1. LT'!I27</f>
        <v>0</v>
      </c>
      <c r="J27" s="12">
        <f>'1. LT'!J27</f>
        <v>0</v>
      </c>
      <c r="K27" s="12">
        <f>'1. LT'!K27</f>
        <v>0</v>
      </c>
      <c r="M27" s="14">
        <f t="shared" si="1"/>
        <v>0</v>
      </c>
      <c r="N27" s="14">
        <f>SUM(M27:M$27)</f>
        <v>0</v>
      </c>
      <c r="O27" s="63" t="e">
        <f t="shared" si="2"/>
        <v>#DIV/0!</v>
      </c>
    </row>
    <row r="28" spans="1:15" x14ac:dyDescent="0.2">
      <c r="C28" s="11"/>
    </row>
    <row r="30" spans="1:15" x14ac:dyDescent="0.2">
      <c r="A30" s="1"/>
    </row>
    <row r="31" spans="1:15" x14ac:dyDescent="0.2">
      <c r="A31" s="1" t="s">
        <v>13</v>
      </c>
      <c r="B31" s="9"/>
      <c r="C31" s="9"/>
    </row>
    <row r="32" spans="1:15" x14ac:dyDescent="0.2">
      <c r="A32" s="1"/>
      <c r="B32" s="11"/>
      <c r="C32" s="11"/>
    </row>
    <row r="33" spans="1:18" ht="14.25" x14ac:dyDescent="0.25">
      <c r="A33" s="23" t="s">
        <v>1</v>
      </c>
      <c r="B33" s="24" t="s">
        <v>4</v>
      </c>
      <c r="C33" s="25" t="s">
        <v>0</v>
      </c>
      <c r="D33" s="24" t="s">
        <v>5</v>
      </c>
      <c r="E33" s="24" t="s">
        <v>6</v>
      </c>
      <c r="F33" s="24" t="s">
        <v>7</v>
      </c>
      <c r="G33" s="24" t="s">
        <v>8</v>
      </c>
      <c r="H33" s="24" t="s">
        <v>9</v>
      </c>
      <c r="I33" s="24" t="s">
        <v>10</v>
      </c>
      <c r="J33" s="24" t="s">
        <v>11</v>
      </c>
      <c r="K33" s="24" t="s">
        <v>12</v>
      </c>
      <c r="L33" s="24" t="s">
        <v>22</v>
      </c>
      <c r="M33" s="24" t="s">
        <v>23</v>
      </c>
      <c r="N33" s="24" t="s">
        <v>24</v>
      </c>
      <c r="O33" s="24" t="s">
        <v>25</v>
      </c>
    </row>
    <row r="34" spans="1:18" x14ac:dyDescent="0.2">
      <c r="A34" s="21">
        <v>0</v>
      </c>
      <c r="B34" s="11">
        <v>2.7299999999999998E-3</v>
      </c>
      <c r="C34" s="12">
        <f t="shared" ref="C34:C56" si="3">A35-A34</f>
        <v>1</v>
      </c>
      <c r="D34" s="16">
        <v>0.13</v>
      </c>
      <c r="F34" s="11"/>
      <c r="G34" s="14"/>
      <c r="H34" s="14"/>
      <c r="I34" s="14"/>
      <c r="J34" s="14"/>
      <c r="M34" s="14"/>
      <c r="N34" s="14"/>
      <c r="O34" s="10"/>
      <c r="Q34" s="48">
        <f>K34-O34</f>
        <v>0</v>
      </c>
      <c r="R34" s="28" t="s">
        <v>26</v>
      </c>
    </row>
    <row r="35" spans="1:18" x14ac:dyDescent="0.2">
      <c r="A35" s="21">
        <v>1</v>
      </c>
      <c r="B35" s="11">
        <v>1.7000000000000001E-4</v>
      </c>
      <c r="C35" s="12">
        <f t="shared" si="3"/>
        <v>4</v>
      </c>
      <c r="D35" s="13">
        <v>2</v>
      </c>
      <c r="F35" s="11"/>
      <c r="G35" s="14"/>
      <c r="H35" s="14"/>
      <c r="I35" s="14"/>
      <c r="J35" s="14"/>
      <c r="M35" s="14"/>
      <c r="N35" s="14"/>
      <c r="O35" s="10"/>
    </row>
    <row r="36" spans="1:18" x14ac:dyDescent="0.2">
      <c r="A36" s="21">
        <v>5</v>
      </c>
      <c r="B36" s="11">
        <v>6.9999999999999994E-5</v>
      </c>
      <c r="C36" s="12">
        <f t="shared" si="3"/>
        <v>5</v>
      </c>
      <c r="D36" s="16">
        <v>2.5</v>
      </c>
      <c r="F36" s="11"/>
      <c r="G36" s="14"/>
      <c r="H36" s="14"/>
      <c r="I36" s="14"/>
      <c r="J36" s="14"/>
      <c r="M36" s="14"/>
      <c r="N36" s="14"/>
      <c r="O36" s="10"/>
    </row>
    <row r="37" spans="1:18" x14ac:dyDescent="0.2">
      <c r="A37" s="21">
        <v>10</v>
      </c>
      <c r="B37" s="11">
        <v>8.0000000000000007E-5</v>
      </c>
      <c r="C37" s="12">
        <f t="shared" si="3"/>
        <v>5</v>
      </c>
      <c r="D37" s="16">
        <v>2.5</v>
      </c>
      <c r="F37" s="11"/>
      <c r="G37" s="14"/>
      <c r="H37" s="14"/>
      <c r="I37" s="14"/>
      <c r="J37" s="14"/>
      <c r="M37" s="14"/>
      <c r="N37" s="14"/>
      <c r="O37" s="10"/>
    </row>
    <row r="38" spans="1:18" x14ac:dyDescent="0.2">
      <c r="A38" s="21">
        <v>15</v>
      </c>
      <c r="B38" s="11">
        <v>2.0000000000000001E-4</v>
      </c>
      <c r="C38" s="12">
        <f t="shared" si="3"/>
        <v>5</v>
      </c>
      <c r="D38" s="16">
        <v>2.5</v>
      </c>
      <c r="F38" s="11"/>
      <c r="G38" s="14"/>
      <c r="H38" s="14"/>
      <c r="I38" s="14"/>
      <c r="J38" s="14"/>
      <c r="M38" s="14"/>
      <c r="N38" s="14"/>
      <c r="O38" s="10"/>
    </row>
    <row r="39" spans="1:18" x14ac:dyDescent="0.2">
      <c r="A39" s="21">
        <v>20</v>
      </c>
      <c r="B39" s="11">
        <v>3.8000000000000002E-4</v>
      </c>
      <c r="C39" s="12">
        <f t="shared" si="3"/>
        <v>5</v>
      </c>
      <c r="D39" s="16">
        <v>2.5</v>
      </c>
      <c r="F39" s="11"/>
      <c r="G39" s="14"/>
      <c r="H39" s="14"/>
      <c r="I39" s="14"/>
      <c r="J39" s="14"/>
      <c r="M39" s="14"/>
      <c r="N39" s="14"/>
      <c r="O39" s="10"/>
    </row>
    <row r="40" spans="1:18" x14ac:dyDescent="0.2">
      <c r="A40" s="21">
        <v>25</v>
      </c>
      <c r="B40" s="11">
        <v>4.2000000000000002E-4</v>
      </c>
      <c r="C40" s="12">
        <f t="shared" si="3"/>
        <v>5</v>
      </c>
      <c r="D40" s="16">
        <v>2.5</v>
      </c>
      <c r="F40" s="11"/>
      <c r="G40" s="14"/>
      <c r="H40" s="14"/>
      <c r="I40" s="14"/>
      <c r="J40" s="14"/>
      <c r="L40" s="2">
        <v>0.1045</v>
      </c>
      <c r="M40" s="14"/>
      <c r="N40" s="14"/>
      <c r="O40" s="10"/>
    </row>
    <row r="41" spans="1:18" x14ac:dyDescent="0.2">
      <c r="A41" s="21">
        <v>30</v>
      </c>
      <c r="B41" s="11">
        <v>5.5000000000000003E-4</v>
      </c>
      <c r="C41" s="12">
        <f t="shared" si="3"/>
        <v>5</v>
      </c>
      <c r="D41" s="16">
        <v>2.5</v>
      </c>
      <c r="F41" s="11"/>
      <c r="G41" s="14"/>
      <c r="H41" s="14"/>
      <c r="I41" s="14"/>
      <c r="J41" s="14"/>
      <c r="L41" s="2">
        <v>0.1045</v>
      </c>
      <c r="M41" s="14"/>
      <c r="N41" s="14"/>
      <c r="O41" s="10"/>
    </row>
    <row r="42" spans="1:18" x14ac:dyDescent="0.2">
      <c r="A42" s="21">
        <v>35</v>
      </c>
      <c r="B42" s="11">
        <v>7.2000000000000005E-4</v>
      </c>
      <c r="C42" s="12">
        <f t="shared" si="3"/>
        <v>5</v>
      </c>
      <c r="D42" s="16">
        <v>2.5</v>
      </c>
      <c r="F42" s="11"/>
      <c r="G42" s="14"/>
      <c r="H42" s="14"/>
      <c r="I42" s="14"/>
      <c r="J42" s="14"/>
      <c r="L42" s="2">
        <v>6.4299999999999996E-2</v>
      </c>
      <c r="M42" s="14"/>
      <c r="N42" s="14"/>
      <c r="O42" s="10"/>
    </row>
    <row r="43" spans="1:18" x14ac:dyDescent="0.2">
      <c r="A43" s="21">
        <v>40</v>
      </c>
      <c r="B43" s="11">
        <v>1.06E-3</v>
      </c>
      <c r="C43" s="12">
        <f t="shared" si="3"/>
        <v>5</v>
      </c>
      <c r="D43" s="16">
        <v>2.5</v>
      </c>
      <c r="F43" s="11"/>
      <c r="G43" s="14"/>
      <c r="H43" s="14"/>
      <c r="I43" s="14"/>
      <c r="J43" s="14"/>
      <c r="L43" s="2">
        <v>6.4299999999999996E-2</v>
      </c>
      <c r="M43" s="14"/>
      <c r="N43" s="14"/>
      <c r="O43" s="10"/>
    </row>
    <row r="44" spans="1:18" x14ac:dyDescent="0.2">
      <c r="A44" s="21">
        <v>45</v>
      </c>
      <c r="B44" s="11">
        <v>1.6900000000000001E-3</v>
      </c>
      <c r="C44" s="12">
        <f t="shared" si="3"/>
        <v>5</v>
      </c>
      <c r="D44" s="16">
        <v>2.5</v>
      </c>
      <c r="F44" s="11"/>
      <c r="G44" s="14"/>
      <c r="H44" s="14"/>
      <c r="I44" s="14"/>
      <c r="J44" s="14"/>
      <c r="L44" s="2">
        <v>6.1199999999999997E-2</v>
      </c>
      <c r="M44" s="14"/>
      <c r="N44" s="14"/>
      <c r="O44" s="10"/>
    </row>
    <row r="45" spans="1:18" x14ac:dyDescent="0.2">
      <c r="A45" s="21">
        <v>50</v>
      </c>
      <c r="B45" s="11">
        <v>3.0699999999999998E-3</v>
      </c>
      <c r="C45" s="12">
        <f t="shared" si="3"/>
        <v>5</v>
      </c>
      <c r="D45" s="16">
        <v>2.5</v>
      </c>
      <c r="F45" s="11"/>
      <c r="G45" s="14"/>
      <c r="H45" s="14"/>
      <c r="I45" s="14"/>
      <c r="J45" s="14"/>
      <c r="L45" s="2">
        <v>6.1199999999999997E-2</v>
      </c>
      <c r="M45" s="14"/>
      <c r="N45" s="14"/>
      <c r="O45" s="10"/>
      <c r="Q45" s="2"/>
    </row>
    <row r="46" spans="1:18" x14ac:dyDescent="0.2">
      <c r="A46" s="21">
        <v>55</v>
      </c>
      <c r="B46" s="11">
        <v>5.4799999999999996E-3</v>
      </c>
      <c r="C46" s="12">
        <f t="shared" si="3"/>
        <v>5</v>
      </c>
      <c r="D46" s="16">
        <v>2.5</v>
      </c>
      <c r="F46" s="11"/>
      <c r="G46" s="14"/>
      <c r="H46" s="14"/>
      <c r="I46" s="14"/>
      <c r="J46" s="14"/>
      <c r="L46" s="2">
        <v>5.5800000000000002E-2</v>
      </c>
      <c r="M46" s="14"/>
      <c r="N46" s="14"/>
      <c r="O46" s="10"/>
    </row>
    <row r="47" spans="1:18" x14ac:dyDescent="0.2">
      <c r="A47" s="21">
        <v>60</v>
      </c>
      <c r="B47" s="11">
        <v>8.9300000000000004E-3</v>
      </c>
      <c r="C47" s="12">
        <f t="shared" si="3"/>
        <v>5</v>
      </c>
      <c r="D47" s="16">
        <v>2.5</v>
      </c>
      <c r="F47" s="11"/>
      <c r="G47" s="14"/>
      <c r="H47" s="14"/>
      <c r="I47" s="14"/>
      <c r="J47" s="14"/>
      <c r="L47" s="2">
        <v>5.5800000000000002E-2</v>
      </c>
      <c r="M47" s="14"/>
      <c r="N47" s="14"/>
      <c r="O47" s="10"/>
    </row>
    <row r="48" spans="1:18" x14ac:dyDescent="0.2">
      <c r="A48" s="21">
        <v>65</v>
      </c>
      <c r="B48" s="11">
        <v>1.3899999999999999E-2</v>
      </c>
      <c r="C48" s="12">
        <f t="shared" si="3"/>
        <v>5</v>
      </c>
      <c r="D48" s="16">
        <v>2.5</v>
      </c>
      <c r="F48" s="11"/>
      <c r="G48" s="14"/>
      <c r="H48" s="14"/>
      <c r="I48" s="14"/>
      <c r="J48" s="14"/>
      <c r="L48" s="2">
        <v>6.0499999999999998E-2</v>
      </c>
      <c r="M48" s="14"/>
      <c r="N48" s="14"/>
      <c r="O48" s="10"/>
    </row>
    <row r="49" spans="1:15" x14ac:dyDescent="0.2">
      <c r="A49" s="21">
        <v>70</v>
      </c>
      <c r="B49" s="11">
        <v>2.103E-2</v>
      </c>
      <c r="C49" s="12">
        <f t="shared" si="3"/>
        <v>5</v>
      </c>
      <c r="D49" s="16">
        <v>2.5</v>
      </c>
      <c r="F49" s="11"/>
      <c r="G49" s="14"/>
      <c r="H49" s="14"/>
      <c r="I49" s="14"/>
      <c r="J49" s="14"/>
      <c r="L49" s="2">
        <v>6.0499999999999998E-2</v>
      </c>
      <c r="M49" s="14"/>
      <c r="N49" s="14"/>
      <c r="O49" s="10"/>
    </row>
    <row r="50" spans="1:15" x14ac:dyDescent="0.2">
      <c r="A50" s="21">
        <v>75</v>
      </c>
      <c r="B50" s="11">
        <v>3.4450000000000001E-2</v>
      </c>
      <c r="C50" s="12">
        <f t="shared" si="3"/>
        <v>5</v>
      </c>
      <c r="D50" s="16">
        <v>2.5</v>
      </c>
      <c r="F50" s="11"/>
      <c r="G50" s="14"/>
      <c r="H50" s="14"/>
      <c r="I50" s="14"/>
      <c r="J50" s="14"/>
      <c r="L50" s="2">
        <v>8.72E-2</v>
      </c>
      <c r="M50" s="14"/>
      <c r="N50" s="14"/>
      <c r="O50" s="10"/>
    </row>
    <row r="51" spans="1:15" x14ac:dyDescent="0.2">
      <c r="A51" s="21">
        <v>80</v>
      </c>
      <c r="B51" s="5">
        <v>5.9089999999999997E-2</v>
      </c>
      <c r="C51" s="12">
        <f t="shared" si="3"/>
        <v>5</v>
      </c>
      <c r="D51" s="16">
        <v>2.5</v>
      </c>
      <c r="F51" s="11"/>
      <c r="G51" s="14"/>
      <c r="H51" s="14"/>
      <c r="I51" s="14"/>
      <c r="J51" s="14"/>
      <c r="L51" s="2">
        <v>8.72E-2</v>
      </c>
      <c r="M51" s="14"/>
      <c r="N51" s="14"/>
      <c r="O51" s="10"/>
    </row>
    <row r="52" spans="1:15" x14ac:dyDescent="0.2">
      <c r="A52" s="21">
        <v>85</v>
      </c>
      <c r="B52" s="15">
        <v>0.10836</v>
      </c>
      <c r="C52" s="12">
        <f t="shared" si="3"/>
        <v>5</v>
      </c>
      <c r="D52" s="16">
        <v>2.5</v>
      </c>
      <c r="F52" s="11"/>
      <c r="G52" s="14"/>
      <c r="H52" s="14"/>
      <c r="I52" s="14"/>
      <c r="J52" s="14"/>
      <c r="L52" s="2">
        <v>0.21440000000000001</v>
      </c>
      <c r="M52" s="14"/>
      <c r="N52" s="14"/>
      <c r="O52" s="10"/>
    </row>
    <row r="53" spans="1:15" x14ac:dyDescent="0.2">
      <c r="A53" s="21">
        <v>90</v>
      </c>
      <c r="B53" s="15">
        <v>0.1991</v>
      </c>
      <c r="C53" s="12">
        <f t="shared" si="3"/>
        <v>5</v>
      </c>
      <c r="D53" s="16">
        <v>2.5</v>
      </c>
      <c r="F53" s="11"/>
      <c r="G53" s="14"/>
      <c r="H53" s="14"/>
      <c r="I53" s="14"/>
      <c r="J53" s="14"/>
      <c r="L53" s="2">
        <v>0.21440000000000001</v>
      </c>
      <c r="M53" s="14"/>
      <c r="N53" s="14"/>
      <c r="O53" s="10"/>
    </row>
    <row r="54" spans="1:15" x14ac:dyDescent="0.2">
      <c r="A54" s="21">
        <v>95</v>
      </c>
      <c r="B54" s="15">
        <v>0.32051000000000002</v>
      </c>
      <c r="C54" s="12">
        <f t="shared" si="3"/>
        <v>5</v>
      </c>
      <c r="D54" s="16">
        <v>2.5</v>
      </c>
      <c r="F54" s="11"/>
      <c r="G54" s="14"/>
      <c r="H54" s="14"/>
      <c r="I54" s="14"/>
      <c r="J54" s="14"/>
      <c r="M54" s="14"/>
      <c r="N54" s="14"/>
      <c r="O54" s="10"/>
    </row>
    <row r="55" spans="1:15" x14ac:dyDescent="0.2">
      <c r="A55" s="21">
        <v>100</v>
      </c>
      <c r="B55" s="15">
        <v>0.47671999999999998</v>
      </c>
      <c r="C55" s="12">
        <f t="shared" si="3"/>
        <v>5</v>
      </c>
      <c r="D55" s="16">
        <v>2</v>
      </c>
      <c r="F55" s="11"/>
      <c r="G55" s="14"/>
      <c r="H55" s="14"/>
      <c r="I55" s="14"/>
      <c r="J55" s="14"/>
      <c r="M55" s="14"/>
      <c r="N55" s="14"/>
      <c r="O55" s="10"/>
    </row>
    <row r="56" spans="1:15" x14ac:dyDescent="0.2">
      <c r="A56" s="21">
        <v>105</v>
      </c>
      <c r="B56" s="15">
        <v>0.63917000000000002</v>
      </c>
      <c r="C56" s="12">
        <f t="shared" si="3"/>
        <v>5</v>
      </c>
      <c r="D56" s="16">
        <v>1.5</v>
      </c>
      <c r="F56" s="11"/>
      <c r="G56" s="14"/>
      <c r="H56" s="14"/>
      <c r="I56" s="26"/>
      <c r="J56" s="14"/>
      <c r="K56" s="27"/>
      <c r="M56" s="14"/>
      <c r="N56" s="14"/>
      <c r="O56" s="10"/>
    </row>
    <row r="57" spans="1:15" x14ac:dyDescent="0.2">
      <c r="A57" s="22">
        <v>110</v>
      </c>
      <c r="B57" s="17">
        <v>0.76083999999999996</v>
      </c>
      <c r="C57" s="18" t="s">
        <v>2</v>
      </c>
      <c r="D57" s="38"/>
      <c r="E57" s="17"/>
      <c r="F57" s="17"/>
      <c r="G57" s="19"/>
      <c r="H57" s="19"/>
      <c r="I57" s="39"/>
      <c r="J57" s="19"/>
      <c r="K57" s="20"/>
      <c r="M57" s="14"/>
      <c r="N57" s="14"/>
      <c r="O57" s="10"/>
    </row>
    <row r="58" spans="1:15" x14ac:dyDescent="0.2">
      <c r="A58" s="6"/>
    </row>
    <row r="59" spans="1:15" x14ac:dyDescent="0.2">
      <c r="A59" s="5"/>
    </row>
    <row r="60" spans="1:15" x14ac:dyDescent="0.2">
      <c r="A60" s="7"/>
    </row>
    <row r="61" spans="1:15" x14ac:dyDescent="0.2">
      <c r="A61" s="5"/>
    </row>
    <row r="62" spans="1:15" x14ac:dyDescent="0.2">
      <c r="A62" s="5"/>
    </row>
    <row r="63" spans="1:15" x14ac:dyDescent="0.2">
      <c r="A63" s="5"/>
    </row>
    <row r="64" spans="1:15" x14ac:dyDescent="0.2">
      <c r="A64" s="5"/>
    </row>
    <row r="65" spans="1:1" x14ac:dyDescent="0.2">
      <c r="A65" s="5"/>
    </row>
    <row r="66" spans="1:1" x14ac:dyDescent="0.2">
      <c r="A66" s="5"/>
    </row>
    <row r="67" spans="1:1" x14ac:dyDescent="0.2">
      <c r="A67" s="5"/>
    </row>
    <row r="68" spans="1:1" x14ac:dyDescent="0.2">
      <c r="A68" s="5"/>
    </row>
    <row r="69" spans="1:1" x14ac:dyDescent="0.2">
      <c r="A69" s="5"/>
    </row>
    <row r="70" spans="1:1" x14ac:dyDescent="0.2">
      <c r="A70" s="5"/>
    </row>
    <row r="71" spans="1:1" x14ac:dyDescent="0.2">
      <c r="A71" s="5"/>
    </row>
    <row r="72" spans="1:1" x14ac:dyDescent="0.2">
      <c r="A72" s="5"/>
    </row>
    <row r="73" spans="1:1" x14ac:dyDescent="0.2">
      <c r="A73" s="5"/>
    </row>
    <row r="74" spans="1:1" x14ac:dyDescent="0.2">
      <c r="A74" s="5"/>
    </row>
    <row r="75" spans="1:1" x14ac:dyDescent="0.2">
      <c r="A75" s="5"/>
    </row>
    <row r="76" spans="1:1" x14ac:dyDescent="0.2">
      <c r="A76" s="5"/>
    </row>
    <row r="77" spans="1:1" x14ac:dyDescent="0.2">
      <c r="A77" s="5"/>
    </row>
    <row r="78" spans="1:1" x14ac:dyDescent="0.2">
      <c r="A78" s="5"/>
    </row>
    <row r="79" spans="1:1" x14ac:dyDescent="0.2">
      <c r="A79" s="5"/>
    </row>
    <row r="80" spans="1:1" x14ac:dyDescent="0.2">
      <c r="A80" s="5"/>
    </row>
    <row r="81" spans="1:1" x14ac:dyDescent="0.2">
      <c r="A81" s="5"/>
    </row>
    <row r="82" spans="1:1" x14ac:dyDescent="0.2">
      <c r="A82" s="5"/>
    </row>
    <row r="83" spans="1:1" x14ac:dyDescent="0.2">
      <c r="A83" s="5"/>
    </row>
    <row r="84" spans="1:1" x14ac:dyDescent="0.2">
      <c r="A84" s="5"/>
    </row>
    <row r="85" spans="1:1" x14ac:dyDescent="0.2">
      <c r="A85" s="5"/>
    </row>
    <row r="86" spans="1:1" x14ac:dyDescent="0.2">
      <c r="A86" s="5"/>
    </row>
    <row r="87" spans="1:1" x14ac:dyDescent="0.2">
      <c r="A87" s="5"/>
    </row>
    <row r="88" spans="1:1" x14ac:dyDescent="0.2">
      <c r="A88" s="5"/>
    </row>
    <row r="89" spans="1:1" x14ac:dyDescent="0.2">
      <c r="A89" s="5"/>
    </row>
    <row r="90" spans="1:1" x14ac:dyDescent="0.2">
      <c r="A90" s="5"/>
    </row>
    <row r="91" spans="1:1" x14ac:dyDescent="0.2">
      <c r="A91" s="5"/>
    </row>
    <row r="92" spans="1:1" x14ac:dyDescent="0.2">
      <c r="A92" s="5"/>
    </row>
    <row r="93" spans="1:1" x14ac:dyDescent="0.2">
      <c r="A93" s="5"/>
    </row>
    <row r="94" spans="1:1" x14ac:dyDescent="0.2">
      <c r="A94" s="5"/>
    </row>
    <row r="95" spans="1:1" x14ac:dyDescent="0.2">
      <c r="A95" s="5"/>
    </row>
    <row r="96" spans="1:1" x14ac:dyDescent="0.2">
      <c r="A96" s="5"/>
    </row>
    <row r="97" spans="1:1" x14ac:dyDescent="0.2">
      <c r="A97" s="5"/>
    </row>
    <row r="98" spans="1:1" x14ac:dyDescent="0.2">
      <c r="A98" s="5"/>
    </row>
    <row r="99" spans="1:1" x14ac:dyDescent="0.2">
      <c r="A99" s="5"/>
    </row>
    <row r="100" spans="1:1" x14ac:dyDescent="0.2">
      <c r="A100" s="5"/>
    </row>
    <row r="101" spans="1:1" x14ac:dyDescent="0.2">
      <c r="A101" s="5"/>
    </row>
    <row r="102" spans="1:1" x14ac:dyDescent="0.2">
      <c r="A102" s="5"/>
    </row>
    <row r="103" spans="1:1" x14ac:dyDescent="0.2">
      <c r="A103" s="5"/>
    </row>
    <row r="104" spans="1:1" x14ac:dyDescent="0.2">
      <c r="A104" s="5"/>
    </row>
    <row r="105" spans="1:1" x14ac:dyDescent="0.2">
      <c r="A105" s="5"/>
    </row>
    <row r="106" spans="1:1" x14ac:dyDescent="0.2">
      <c r="A106" s="5"/>
    </row>
    <row r="107" spans="1:1" x14ac:dyDescent="0.2">
      <c r="A107" s="5"/>
    </row>
    <row r="108" spans="1:1" x14ac:dyDescent="0.2">
      <c r="A108" s="5"/>
    </row>
    <row r="109" spans="1:1" x14ac:dyDescent="0.2">
      <c r="A109" s="5"/>
    </row>
    <row r="110" spans="1:1" x14ac:dyDescent="0.2">
      <c r="A110" s="5"/>
    </row>
    <row r="111" spans="1:1" x14ac:dyDescent="0.2">
      <c r="A111" s="5"/>
    </row>
    <row r="112" spans="1:1" x14ac:dyDescent="0.2">
      <c r="A112" s="5"/>
    </row>
    <row r="113" spans="1:1" x14ac:dyDescent="0.2">
      <c r="A113" s="5"/>
    </row>
    <row r="114" spans="1:1" x14ac:dyDescent="0.2">
      <c r="A114" s="5"/>
    </row>
    <row r="115" spans="1:1" x14ac:dyDescent="0.2">
      <c r="A115" s="5"/>
    </row>
    <row r="116" spans="1:1" x14ac:dyDescent="0.2">
      <c r="A116" s="5"/>
    </row>
    <row r="117" spans="1:1" x14ac:dyDescent="0.2">
      <c r="A117" s="5"/>
    </row>
    <row r="118" spans="1:1" x14ac:dyDescent="0.2">
      <c r="A118" s="5"/>
    </row>
    <row r="119" spans="1:1" x14ac:dyDescent="0.2">
      <c r="A119" s="5"/>
    </row>
    <row r="120" spans="1:1" x14ac:dyDescent="0.2">
      <c r="A120" s="5"/>
    </row>
    <row r="121" spans="1:1" x14ac:dyDescent="0.2">
      <c r="A121" s="5"/>
    </row>
    <row r="122" spans="1:1" x14ac:dyDescent="0.2">
      <c r="A122" s="5"/>
    </row>
    <row r="123" spans="1:1" x14ac:dyDescent="0.2">
      <c r="A123" s="5"/>
    </row>
    <row r="124" spans="1:1" x14ac:dyDescent="0.2">
      <c r="A124" s="5"/>
    </row>
    <row r="125" spans="1:1" x14ac:dyDescent="0.2">
      <c r="A125" s="5"/>
    </row>
    <row r="126" spans="1:1" x14ac:dyDescent="0.2">
      <c r="A126" s="5"/>
    </row>
    <row r="127" spans="1:1" x14ac:dyDescent="0.2">
      <c r="A127" s="5"/>
    </row>
    <row r="128" spans="1:1" x14ac:dyDescent="0.2">
      <c r="A128" s="5"/>
    </row>
  </sheetData>
  <printOptions gridLines="1"/>
  <pageMargins left="0.75" right="0.75" top="1" bottom="1" header="0.5" footer="0.5"/>
  <pageSetup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7E5F7-04E5-4465-B67D-78E1028877E0}">
  <dimension ref="A1:N129"/>
  <sheetViews>
    <sheetView topLeftCell="A22" zoomScale="130" zoomScaleNormal="130" workbookViewId="0">
      <selection activeCell="M17" sqref="M17"/>
    </sheetView>
  </sheetViews>
  <sheetFormatPr baseColWidth="10" defaultRowHeight="12.75" x14ac:dyDescent="0.2"/>
  <cols>
    <col min="1" max="1" width="8.7109375" customWidth="1"/>
    <col min="8" max="8" width="2.5703125" customWidth="1"/>
    <col min="12" max="12" width="22.28515625" bestFit="1" customWidth="1"/>
    <col min="13" max="13" width="19" bestFit="1" customWidth="1"/>
    <col min="14" max="14" width="16.7109375" bestFit="1" customWidth="1"/>
  </cols>
  <sheetData>
    <row r="1" spans="1:13" x14ac:dyDescent="0.2">
      <c r="A1" s="1" t="s">
        <v>3</v>
      </c>
    </row>
    <row r="2" spans="1:13" x14ac:dyDescent="0.2">
      <c r="A2" s="1"/>
    </row>
    <row r="3" spans="1:13" x14ac:dyDescent="0.2">
      <c r="A3" s="1"/>
      <c r="B3" s="28" t="s">
        <v>14</v>
      </c>
      <c r="E3" s="28" t="s">
        <v>15</v>
      </c>
      <c r="I3" s="28" t="s">
        <v>16</v>
      </c>
      <c r="J3" s="28" t="s">
        <v>17</v>
      </c>
      <c r="K3" s="28" t="s">
        <v>18</v>
      </c>
    </row>
    <row r="4" spans="1:13" ht="14.25" x14ac:dyDescent="0.25">
      <c r="A4" s="23"/>
      <c r="B4" s="24" t="s">
        <v>8</v>
      </c>
      <c r="C4" s="24" t="s">
        <v>10</v>
      </c>
      <c r="D4" s="24" t="s">
        <v>12</v>
      </c>
      <c r="E4" s="24" t="s">
        <v>8</v>
      </c>
      <c r="F4" s="24" t="s">
        <v>10</v>
      </c>
      <c r="G4" s="24" t="s">
        <v>12</v>
      </c>
      <c r="L4" s="24" t="s">
        <v>27</v>
      </c>
      <c r="M4" s="24" t="s">
        <v>28</v>
      </c>
    </row>
    <row r="5" spans="1:13" x14ac:dyDescent="0.2">
      <c r="A5" s="21">
        <v>0</v>
      </c>
      <c r="B5" s="4">
        <f>'1. LT'!G4</f>
        <v>0</v>
      </c>
      <c r="C5" s="4">
        <f>'1. LT'!I4</f>
        <v>0</v>
      </c>
      <c r="D5" s="65">
        <f>'1. LT'!K4</f>
        <v>0</v>
      </c>
      <c r="E5" s="4">
        <f>'1. LT'!G34</f>
        <v>0</v>
      </c>
      <c r="F5" s="4">
        <f>'1. LT'!I34</f>
        <v>0</v>
      </c>
      <c r="G5" s="65">
        <f>'1. LT'!K34</f>
        <v>0</v>
      </c>
      <c r="I5" s="15">
        <f>(E5*(G5-D5)-E6*(G6-D6))/100000</f>
        <v>0</v>
      </c>
      <c r="J5" s="15">
        <f>(B5*(D5-G5)-B6*(D6-G6))/100000</f>
        <v>0</v>
      </c>
      <c r="K5" s="49">
        <f>AVERAGE(-I5,J5)</f>
        <v>0</v>
      </c>
      <c r="L5" s="51">
        <f>'99. Cancer deaths data'!F4</f>
        <v>5.89622641509434E-3</v>
      </c>
      <c r="M5" s="47">
        <f>L5*K5</f>
        <v>0</v>
      </c>
    </row>
    <row r="6" spans="1:13" x14ac:dyDescent="0.2">
      <c r="A6" s="21">
        <v>1</v>
      </c>
      <c r="B6" s="4">
        <f>'1. LT'!G5</f>
        <v>0</v>
      </c>
      <c r="C6" s="4">
        <f>'1. LT'!I5</f>
        <v>0</v>
      </c>
      <c r="D6" s="64">
        <f>'1. LT'!K5</f>
        <v>0</v>
      </c>
      <c r="E6" s="4">
        <f>'1. LT'!G35</f>
        <v>0</v>
      </c>
      <c r="F6" s="4">
        <f>'1. LT'!I35</f>
        <v>0</v>
      </c>
      <c r="G6" s="64">
        <f>'1. LT'!K35</f>
        <v>0</v>
      </c>
      <c r="I6" s="15">
        <f>(E6*(G6-D6)-E7*(G7-D7))/100000</f>
        <v>0</v>
      </c>
      <c r="J6" s="15">
        <f t="shared" ref="J6:J28" si="0">(B6*(D6-G6)-B7*(D7-G7))/100000</f>
        <v>0</v>
      </c>
      <c r="K6" s="49">
        <f t="shared" ref="K6:K28" si="1">AVERAGE(-I6,J6)</f>
        <v>0</v>
      </c>
      <c r="L6" s="51">
        <f>'99. Cancer deaths data'!F5</f>
        <v>0.20087336244541484</v>
      </c>
      <c r="M6" s="47">
        <f t="shared" ref="M6:M28" si="2">L6*K6</f>
        <v>0</v>
      </c>
    </row>
    <row r="7" spans="1:13" x14ac:dyDescent="0.2">
      <c r="A7" s="21">
        <v>5</v>
      </c>
      <c r="B7" s="4">
        <f>'1. LT'!G6</f>
        <v>0</v>
      </c>
      <c r="C7" s="4">
        <f>'1. LT'!I6</f>
        <v>0</v>
      </c>
      <c r="D7" s="64">
        <f>'1. LT'!K6</f>
        <v>0</v>
      </c>
      <c r="E7" s="4">
        <f>'1. LT'!G36</f>
        <v>0</v>
      </c>
      <c r="F7" s="4">
        <f>'1. LT'!I36</f>
        <v>0</v>
      </c>
      <c r="G7" s="64">
        <f>'1. LT'!K36</f>
        <v>0</v>
      </c>
      <c r="I7" s="15">
        <f t="shared" ref="I7:I28" si="3">(E7*(G7-D7)-E8*(G8-D8))/100000</f>
        <v>0</v>
      </c>
      <c r="J7" s="15">
        <f t="shared" si="0"/>
        <v>0</v>
      </c>
      <c r="K7" s="49">
        <f t="shared" si="1"/>
        <v>0</v>
      </c>
      <c r="L7" s="51">
        <f>'99. Cancer deaths data'!F6</f>
        <v>0.36094674556213019</v>
      </c>
      <c r="M7" s="47">
        <f t="shared" si="2"/>
        <v>0</v>
      </c>
    </row>
    <row r="8" spans="1:13" x14ac:dyDescent="0.2">
      <c r="A8" s="21">
        <v>10</v>
      </c>
      <c r="B8" s="4">
        <f>'1. LT'!G7</f>
        <v>0</v>
      </c>
      <c r="C8" s="4">
        <f>'1. LT'!I7</f>
        <v>0</v>
      </c>
      <c r="D8" s="64">
        <f>'1. LT'!K7</f>
        <v>0</v>
      </c>
      <c r="E8" s="4">
        <f>'1. LT'!G37</f>
        <v>0</v>
      </c>
      <c r="F8" s="4">
        <f>'1. LT'!I37</f>
        <v>0</v>
      </c>
      <c r="G8" s="64">
        <f>'1. LT'!K37</f>
        <v>0</v>
      </c>
      <c r="I8" s="15">
        <f t="shared" si="3"/>
        <v>0</v>
      </c>
      <c r="J8" s="15">
        <f t="shared" si="0"/>
        <v>0</v>
      </c>
      <c r="K8" s="49">
        <f t="shared" si="1"/>
        <v>0</v>
      </c>
      <c r="L8" s="51">
        <f>'99. Cancer deaths data'!F7</f>
        <v>0.36702127659574468</v>
      </c>
      <c r="M8" s="47">
        <f t="shared" si="2"/>
        <v>0</v>
      </c>
    </row>
    <row r="9" spans="1:13" x14ac:dyDescent="0.2">
      <c r="A9" s="21">
        <v>15</v>
      </c>
      <c r="B9" s="4">
        <f>'1. LT'!G8</f>
        <v>0</v>
      </c>
      <c r="C9" s="4">
        <f>'1. LT'!I8</f>
        <v>0</v>
      </c>
      <c r="D9" s="64">
        <f>'1. LT'!K8</f>
        <v>0</v>
      </c>
      <c r="E9" s="4">
        <f>'1. LT'!G38</f>
        <v>0</v>
      </c>
      <c r="F9" s="4">
        <f>'1. LT'!I38</f>
        <v>0</v>
      </c>
      <c r="G9" s="64">
        <f>'1. LT'!K38</f>
        <v>0</v>
      </c>
      <c r="I9" s="15">
        <f t="shared" si="3"/>
        <v>0</v>
      </c>
      <c r="J9" s="15">
        <f t="shared" si="0"/>
        <v>0</v>
      </c>
      <c r="K9" s="49">
        <f t="shared" si="1"/>
        <v>0</v>
      </c>
      <c r="L9" s="51">
        <f>'99. Cancer deaths data'!F8</f>
        <v>0.15765765765765766</v>
      </c>
      <c r="M9" s="47">
        <f t="shared" si="2"/>
        <v>0</v>
      </c>
    </row>
    <row r="10" spans="1:13" x14ac:dyDescent="0.2">
      <c r="A10" s="21">
        <v>20</v>
      </c>
      <c r="B10" s="4">
        <f>'1. LT'!G9</f>
        <v>0</v>
      </c>
      <c r="C10" s="4">
        <f>'1. LT'!I9</f>
        <v>0</v>
      </c>
      <c r="D10" s="64">
        <f>'1. LT'!K9</f>
        <v>0</v>
      </c>
      <c r="E10" s="4">
        <f>'1. LT'!G39</f>
        <v>0</v>
      </c>
      <c r="F10" s="4">
        <f>'1. LT'!I39</f>
        <v>0</v>
      </c>
      <c r="G10" s="64">
        <f>'1. LT'!K39</f>
        <v>0</v>
      </c>
      <c r="I10" s="15">
        <f t="shared" si="3"/>
        <v>0</v>
      </c>
      <c r="J10" s="15">
        <f t="shared" si="0"/>
        <v>0</v>
      </c>
      <c r="K10" s="49">
        <f t="shared" si="1"/>
        <v>0</v>
      </c>
      <c r="L10" s="51">
        <f>'99. Cancer deaths data'!F9</f>
        <v>0.15796703296703296</v>
      </c>
      <c r="M10" s="47">
        <f t="shared" si="2"/>
        <v>0</v>
      </c>
    </row>
    <row r="11" spans="1:13" x14ac:dyDescent="0.2">
      <c r="A11" s="21">
        <v>25</v>
      </c>
      <c r="B11" s="4">
        <f>'1. LT'!G10</f>
        <v>0</v>
      </c>
      <c r="C11" s="4">
        <f>'1. LT'!I10</f>
        <v>0</v>
      </c>
      <c r="D11" s="64">
        <f>'1. LT'!K10</f>
        <v>0</v>
      </c>
      <c r="E11" s="4">
        <f>'1. LT'!G40</f>
        <v>0</v>
      </c>
      <c r="F11" s="4">
        <f>'1. LT'!I40</f>
        <v>0</v>
      </c>
      <c r="G11" s="64">
        <f>'1. LT'!K40</f>
        <v>0</v>
      </c>
      <c r="I11" s="15">
        <f t="shared" si="3"/>
        <v>0</v>
      </c>
      <c r="J11" s="15">
        <f t="shared" si="0"/>
        <v>0</v>
      </c>
      <c r="K11" s="49">
        <f t="shared" si="1"/>
        <v>0</v>
      </c>
      <c r="L11" s="51">
        <f>'99. Cancer deaths data'!F10</f>
        <v>0.16</v>
      </c>
      <c r="M11" s="47">
        <f t="shared" si="2"/>
        <v>0</v>
      </c>
    </row>
    <row r="12" spans="1:13" x14ac:dyDescent="0.2">
      <c r="A12" s="21">
        <v>30</v>
      </c>
      <c r="B12" s="4">
        <f>'1. LT'!G11</f>
        <v>0</v>
      </c>
      <c r="C12" s="4">
        <f>'1. LT'!I11</f>
        <v>0</v>
      </c>
      <c r="D12" s="64">
        <f>'1. LT'!K11</f>
        <v>0</v>
      </c>
      <c r="E12" s="4">
        <f>'1. LT'!G41</f>
        <v>0</v>
      </c>
      <c r="F12" s="4">
        <f>'1. LT'!I41</f>
        <v>0</v>
      </c>
      <c r="G12" s="64">
        <f>'1. LT'!K41</f>
        <v>0</v>
      </c>
      <c r="I12" s="15">
        <f t="shared" si="3"/>
        <v>0</v>
      </c>
      <c r="J12" s="15">
        <f t="shared" si="0"/>
        <v>0</v>
      </c>
      <c r="K12" s="49">
        <f t="shared" si="1"/>
        <v>0</v>
      </c>
      <c r="L12" s="51">
        <f>'99. Cancer deaths data'!F11</f>
        <v>0.20547945205479451</v>
      </c>
      <c r="M12" s="47">
        <f t="shared" si="2"/>
        <v>0</v>
      </c>
    </row>
    <row r="13" spans="1:13" x14ac:dyDescent="0.2">
      <c r="A13" s="21">
        <v>35</v>
      </c>
      <c r="B13" s="4">
        <f>'1. LT'!G12</f>
        <v>0</v>
      </c>
      <c r="C13" s="4">
        <f>'1. LT'!I12</f>
        <v>0</v>
      </c>
      <c r="D13" s="64">
        <f>'1. LT'!K12</f>
        <v>0</v>
      </c>
      <c r="E13" s="4">
        <f>'1. LT'!G42</f>
        <v>0</v>
      </c>
      <c r="F13" s="4">
        <f>'1. LT'!I42</f>
        <v>0</v>
      </c>
      <c r="G13" s="64">
        <f>'1. LT'!K42</f>
        <v>0</v>
      </c>
      <c r="I13" s="15">
        <f t="shared" si="3"/>
        <v>0</v>
      </c>
      <c r="J13" s="15">
        <f t="shared" si="0"/>
        <v>0</v>
      </c>
      <c r="K13" s="49">
        <f t="shared" si="1"/>
        <v>0</v>
      </c>
      <c r="L13" s="51">
        <f>'99. Cancer deaths data'!F12</f>
        <v>0.27351916376306618</v>
      </c>
      <c r="M13" s="47">
        <f t="shared" si="2"/>
        <v>0</v>
      </c>
    </row>
    <row r="14" spans="1:13" x14ac:dyDescent="0.2">
      <c r="A14" s="21">
        <v>40</v>
      </c>
      <c r="B14" s="4">
        <f>'1. LT'!G13</f>
        <v>0</v>
      </c>
      <c r="C14" s="4">
        <f>'1. LT'!I13</f>
        <v>0</v>
      </c>
      <c r="D14" s="64">
        <f>'1. LT'!K13</f>
        <v>0</v>
      </c>
      <c r="E14" s="4">
        <f>'1. LT'!G43</f>
        <v>0</v>
      </c>
      <c r="F14" s="4">
        <f>'1. LT'!I43</f>
        <v>0</v>
      </c>
      <c r="G14" s="64">
        <f>'1. LT'!K43</f>
        <v>0</v>
      </c>
      <c r="I14" s="15">
        <f t="shared" si="3"/>
        <v>0</v>
      </c>
      <c r="J14" s="15">
        <f t="shared" si="0"/>
        <v>0</v>
      </c>
      <c r="K14" s="49">
        <f t="shared" si="1"/>
        <v>0</v>
      </c>
      <c r="L14" s="51">
        <f>'99. Cancer deaths data'!F13</f>
        <v>0.31671924290220821</v>
      </c>
      <c r="M14" s="47">
        <f t="shared" si="2"/>
        <v>0</v>
      </c>
    </row>
    <row r="15" spans="1:13" x14ac:dyDescent="0.2">
      <c r="A15" s="21">
        <v>45</v>
      </c>
      <c r="B15" s="4">
        <f>'1. LT'!G14</f>
        <v>0</v>
      </c>
      <c r="C15" s="4">
        <f>'1. LT'!I14</f>
        <v>0</v>
      </c>
      <c r="D15" s="64">
        <f>'1. LT'!K14</f>
        <v>0</v>
      </c>
      <c r="E15" s="4">
        <f>'1. LT'!G44</f>
        <v>0</v>
      </c>
      <c r="F15" s="4">
        <f>'1. LT'!I44</f>
        <v>0</v>
      </c>
      <c r="G15" s="64">
        <f>'1. LT'!K44</f>
        <v>0</v>
      </c>
      <c r="I15" s="15">
        <f t="shared" si="3"/>
        <v>0</v>
      </c>
      <c r="J15" s="15">
        <f t="shared" si="0"/>
        <v>0</v>
      </c>
      <c r="K15" s="49">
        <f t="shared" si="1"/>
        <v>0</v>
      </c>
      <c r="L15" s="51">
        <f>'99. Cancer deaths data'!F14</f>
        <v>0.37137681159420288</v>
      </c>
      <c r="M15" s="47">
        <f t="shared" si="2"/>
        <v>0</v>
      </c>
    </row>
    <row r="16" spans="1:13" x14ac:dyDescent="0.2">
      <c r="A16" s="21">
        <v>50</v>
      </c>
      <c r="B16" s="4">
        <f>'1. LT'!G15</f>
        <v>0</v>
      </c>
      <c r="C16" s="4">
        <f>'1. LT'!I15</f>
        <v>0</v>
      </c>
      <c r="D16" s="64">
        <f>'1. LT'!K15</f>
        <v>0</v>
      </c>
      <c r="E16" s="4">
        <f>'1. LT'!G45</f>
        <v>0</v>
      </c>
      <c r="F16" s="4">
        <f>'1. LT'!I45</f>
        <v>0</v>
      </c>
      <c r="G16" s="64">
        <f>'1. LT'!K45</f>
        <v>0</v>
      </c>
      <c r="I16" s="15">
        <f t="shared" si="3"/>
        <v>0</v>
      </c>
      <c r="J16" s="15">
        <f t="shared" si="0"/>
        <v>0</v>
      </c>
      <c r="K16" s="49">
        <f t="shared" si="1"/>
        <v>0</v>
      </c>
      <c r="L16" s="51">
        <f>'99. Cancer deaths data'!F15</f>
        <v>0.41636343588047192</v>
      </c>
      <c r="M16" s="47">
        <f t="shared" si="2"/>
        <v>0</v>
      </c>
    </row>
    <row r="17" spans="1:14" x14ac:dyDescent="0.2">
      <c r="A17" s="21">
        <v>55</v>
      </c>
      <c r="B17" s="4">
        <f>'1. LT'!G16</f>
        <v>0</v>
      </c>
      <c r="C17" s="4">
        <f>'1. LT'!I16</f>
        <v>0</v>
      </c>
      <c r="D17" s="64">
        <f>'1. LT'!K16</f>
        <v>0</v>
      </c>
      <c r="E17" s="4">
        <f>'1. LT'!G46</f>
        <v>0</v>
      </c>
      <c r="F17" s="4">
        <f>'1. LT'!I46</f>
        <v>0</v>
      </c>
      <c r="G17" s="64">
        <f>'1. LT'!K46</f>
        <v>0</v>
      </c>
      <c r="I17" s="15">
        <f t="shared" si="3"/>
        <v>0</v>
      </c>
      <c r="J17" s="15">
        <f t="shared" si="0"/>
        <v>0</v>
      </c>
      <c r="K17" s="49">
        <f t="shared" si="1"/>
        <v>0</v>
      </c>
      <c r="L17" s="51">
        <f>'99. Cancer deaths data'!F16</f>
        <v>0.45265418428293402</v>
      </c>
      <c r="M17" s="47">
        <f t="shared" si="2"/>
        <v>0</v>
      </c>
    </row>
    <row r="18" spans="1:14" x14ac:dyDescent="0.2">
      <c r="A18" s="21">
        <v>60</v>
      </c>
      <c r="B18" s="4">
        <f>'1. LT'!G17</f>
        <v>0</v>
      </c>
      <c r="C18" s="4">
        <f>'1. LT'!I17</f>
        <v>0</v>
      </c>
      <c r="D18" s="64">
        <f>'1. LT'!K17</f>
        <v>0</v>
      </c>
      <c r="E18" s="4">
        <f>'1. LT'!G47</f>
        <v>0</v>
      </c>
      <c r="F18" s="4">
        <f>'1. LT'!I47</f>
        <v>0</v>
      </c>
      <c r="G18" s="64">
        <f>'1. LT'!K47</f>
        <v>0</v>
      </c>
      <c r="I18" s="15">
        <f t="shared" si="3"/>
        <v>0</v>
      </c>
      <c r="J18" s="15">
        <f t="shared" si="0"/>
        <v>0</v>
      </c>
      <c r="K18" s="49">
        <f t="shared" si="1"/>
        <v>0</v>
      </c>
      <c r="L18" s="51">
        <f>'99. Cancer deaths data'!F17</f>
        <v>0.48837875244595047</v>
      </c>
      <c r="M18" s="47">
        <f t="shared" si="2"/>
        <v>0</v>
      </c>
    </row>
    <row r="19" spans="1:14" x14ac:dyDescent="0.2">
      <c r="A19" s="21">
        <v>65</v>
      </c>
      <c r="B19" s="4">
        <f>'1. LT'!G18</f>
        <v>0</v>
      </c>
      <c r="C19" s="4">
        <f>'1. LT'!I18</f>
        <v>0</v>
      </c>
      <c r="D19" s="64">
        <f>'1. LT'!K18</f>
        <v>0</v>
      </c>
      <c r="E19" s="4">
        <f>'1. LT'!G48</f>
        <v>0</v>
      </c>
      <c r="F19" s="4">
        <f>'1. LT'!I48</f>
        <v>0</v>
      </c>
      <c r="G19" s="64">
        <f>'1. LT'!K48</f>
        <v>0</v>
      </c>
      <c r="I19" s="15">
        <f t="shared" si="3"/>
        <v>0</v>
      </c>
      <c r="J19" s="15">
        <f t="shared" si="0"/>
        <v>0</v>
      </c>
      <c r="K19" s="49">
        <f t="shared" si="1"/>
        <v>0</v>
      </c>
      <c r="L19" s="51">
        <f>'99. Cancer deaths data'!F18</f>
        <v>0.4802954741460122</v>
      </c>
      <c r="M19" s="47">
        <f t="shared" si="2"/>
        <v>0</v>
      </c>
    </row>
    <row r="20" spans="1:14" x14ac:dyDescent="0.2">
      <c r="A20" s="21">
        <v>70</v>
      </c>
      <c r="B20" s="4">
        <f>'1. LT'!G19</f>
        <v>0</v>
      </c>
      <c r="C20" s="4">
        <f>'1. LT'!I19</f>
        <v>0</v>
      </c>
      <c r="D20" s="64">
        <f>'1. LT'!K19</f>
        <v>0</v>
      </c>
      <c r="E20" s="4">
        <f>'1. LT'!G49</f>
        <v>0</v>
      </c>
      <c r="F20" s="4">
        <f>'1. LT'!I49</f>
        <v>0</v>
      </c>
      <c r="G20" s="64">
        <f>'1. LT'!K49</f>
        <v>0</v>
      </c>
      <c r="I20" s="15">
        <f t="shared" si="3"/>
        <v>0</v>
      </c>
      <c r="J20" s="15">
        <f t="shared" si="0"/>
        <v>0</v>
      </c>
      <c r="K20" s="49">
        <f t="shared" si="1"/>
        <v>0</v>
      </c>
      <c r="L20" s="51">
        <f>'99. Cancer deaths data'!F19</f>
        <v>0.43552098808587492</v>
      </c>
      <c r="M20" s="47">
        <f t="shared" si="2"/>
        <v>0</v>
      </c>
    </row>
    <row r="21" spans="1:14" x14ac:dyDescent="0.2">
      <c r="A21" s="21">
        <v>75</v>
      </c>
      <c r="B21" s="4">
        <f>'1. LT'!G20</f>
        <v>0</v>
      </c>
      <c r="C21" s="4">
        <f>'1. LT'!I20</f>
        <v>0</v>
      </c>
      <c r="D21" s="64">
        <f>'1. LT'!K20</f>
        <v>0</v>
      </c>
      <c r="E21" s="4">
        <f>'1. LT'!G50</f>
        <v>0</v>
      </c>
      <c r="F21" s="4">
        <f>'1. LT'!I50</f>
        <v>0</v>
      </c>
      <c r="G21" s="64">
        <f>'1. LT'!K50</f>
        <v>0</v>
      </c>
      <c r="I21" s="15">
        <f t="shared" si="3"/>
        <v>0</v>
      </c>
      <c r="J21" s="15">
        <f t="shared" si="0"/>
        <v>0</v>
      </c>
      <c r="K21" s="49">
        <f t="shared" si="1"/>
        <v>0</v>
      </c>
      <c r="L21" s="51">
        <f>'99. Cancer deaths data'!F20</f>
        <v>0.36260733005649487</v>
      </c>
      <c r="M21" s="47">
        <f t="shared" si="2"/>
        <v>0</v>
      </c>
    </row>
    <row r="22" spans="1:14" x14ac:dyDescent="0.2">
      <c r="A22" s="21">
        <v>80</v>
      </c>
      <c r="B22" s="4">
        <f>'1. LT'!G21</f>
        <v>0</v>
      </c>
      <c r="C22" s="4">
        <f>'1. LT'!I21</f>
        <v>0</v>
      </c>
      <c r="D22" s="64">
        <f>'1. LT'!K21</f>
        <v>0</v>
      </c>
      <c r="E22" s="4">
        <f>'1. LT'!G51</f>
        <v>0</v>
      </c>
      <c r="F22" s="4">
        <f>'1. LT'!I51</f>
        <v>0</v>
      </c>
      <c r="G22" s="64">
        <f>'1. LT'!K51</f>
        <v>0</v>
      </c>
      <c r="I22" s="15">
        <f t="shared" si="3"/>
        <v>0</v>
      </c>
      <c r="J22" s="15">
        <f t="shared" si="0"/>
        <v>0</v>
      </c>
      <c r="K22" s="49">
        <f t="shared" si="1"/>
        <v>0</v>
      </c>
      <c r="L22" s="51">
        <f>'99. Cancer deaths data'!F21</f>
        <v>0.27141975520279771</v>
      </c>
      <c r="M22" s="47">
        <f t="shared" si="2"/>
        <v>0</v>
      </c>
    </row>
    <row r="23" spans="1:14" x14ac:dyDescent="0.2">
      <c r="A23" s="21">
        <v>85</v>
      </c>
      <c r="B23" s="4">
        <f>'1. LT'!G22</f>
        <v>0</v>
      </c>
      <c r="C23" s="4">
        <f>'1. LT'!I22</f>
        <v>0</v>
      </c>
      <c r="D23" s="64">
        <f>'1. LT'!K22</f>
        <v>0</v>
      </c>
      <c r="E23" s="4">
        <f>'1. LT'!G52</f>
        <v>0</v>
      </c>
      <c r="F23" s="4">
        <f>'1. LT'!I52</f>
        <v>0</v>
      </c>
      <c r="G23" s="64">
        <f>'1. LT'!K52</f>
        <v>0</v>
      </c>
      <c r="I23" s="15">
        <f t="shared" si="3"/>
        <v>0</v>
      </c>
      <c r="J23" s="15">
        <f t="shared" si="0"/>
        <v>0</v>
      </c>
      <c r="K23" s="49">
        <f t="shared" si="1"/>
        <v>0</v>
      </c>
      <c r="L23" s="51">
        <f>'99. Cancer deaths data'!F22</f>
        <v>0.18549498820065891</v>
      </c>
      <c r="M23" s="47">
        <f t="shared" si="2"/>
        <v>0</v>
      </c>
    </row>
    <row r="24" spans="1:14" x14ac:dyDescent="0.2">
      <c r="A24" s="21">
        <v>90</v>
      </c>
      <c r="B24" s="4">
        <f>'1. LT'!G23</f>
        <v>0</v>
      </c>
      <c r="C24" s="4">
        <f>'1. LT'!I23</f>
        <v>0</v>
      </c>
      <c r="D24" s="64">
        <f>'1. LT'!K23</f>
        <v>0</v>
      </c>
      <c r="E24" s="4">
        <f>'1. LT'!G53</f>
        <v>0</v>
      </c>
      <c r="F24" s="4">
        <f>'1. LT'!I53</f>
        <v>0</v>
      </c>
      <c r="G24" s="64">
        <f>'1. LT'!K53</f>
        <v>0</v>
      </c>
      <c r="I24" s="15">
        <f t="shared" si="3"/>
        <v>0</v>
      </c>
      <c r="J24" s="15">
        <f t="shared" si="0"/>
        <v>0</v>
      </c>
      <c r="K24" s="49">
        <f t="shared" si="1"/>
        <v>0</v>
      </c>
      <c r="L24" s="51">
        <f>'99. Cancer deaths data'!F23</f>
        <v>0.12357426195272049</v>
      </c>
      <c r="M24" s="47">
        <f t="shared" si="2"/>
        <v>0</v>
      </c>
    </row>
    <row r="25" spans="1:14" x14ac:dyDescent="0.2">
      <c r="A25" s="21">
        <v>95</v>
      </c>
      <c r="B25" s="4">
        <f>'1. LT'!G24</f>
        <v>0</v>
      </c>
      <c r="C25" s="4">
        <f>'1. LT'!I24</f>
        <v>0</v>
      </c>
      <c r="D25" s="64">
        <f>'1. LT'!K24</f>
        <v>0</v>
      </c>
      <c r="E25" s="4">
        <f>'1. LT'!G54</f>
        <v>0</v>
      </c>
      <c r="F25" s="4">
        <f>'1. LT'!I54</f>
        <v>0</v>
      </c>
      <c r="G25" s="64">
        <f>'1. LT'!K54</f>
        <v>0</v>
      </c>
      <c r="I25" s="15">
        <f t="shared" si="3"/>
        <v>0</v>
      </c>
      <c r="J25" s="15">
        <f t="shared" si="0"/>
        <v>0</v>
      </c>
      <c r="K25" s="49">
        <f t="shared" si="1"/>
        <v>0</v>
      </c>
      <c r="L25" s="51">
        <f>'99. Cancer deaths data'!F24</f>
        <v>7.6550622185638892E-2</v>
      </c>
      <c r="M25" s="47">
        <f t="shared" si="2"/>
        <v>0</v>
      </c>
    </row>
    <row r="26" spans="1:14" x14ac:dyDescent="0.2">
      <c r="A26" s="21">
        <v>100</v>
      </c>
      <c r="B26" s="4">
        <f>'1. LT'!G25</f>
        <v>0</v>
      </c>
      <c r="C26" s="4">
        <f>'1. LT'!I25</f>
        <v>0</v>
      </c>
      <c r="D26" s="64">
        <f>'1. LT'!K25</f>
        <v>0</v>
      </c>
      <c r="E26" s="4">
        <f>'1. LT'!G55</f>
        <v>0</v>
      </c>
      <c r="F26" s="4">
        <f>'1. LT'!I55</f>
        <v>0</v>
      </c>
      <c r="G26" s="64">
        <f>'1. LT'!K55</f>
        <v>0</v>
      </c>
      <c r="I26" s="15">
        <f t="shared" si="3"/>
        <v>0</v>
      </c>
      <c r="J26" s="15">
        <f t="shared" si="0"/>
        <v>0</v>
      </c>
      <c r="K26" s="49">
        <f t="shared" si="1"/>
        <v>0</v>
      </c>
      <c r="L26" s="51">
        <f>L25</f>
        <v>7.6550622185638892E-2</v>
      </c>
      <c r="M26" s="47">
        <f t="shared" si="2"/>
        <v>0</v>
      </c>
    </row>
    <row r="27" spans="1:14" x14ac:dyDescent="0.2">
      <c r="A27" s="21">
        <v>105</v>
      </c>
      <c r="B27" s="4">
        <f>'1. LT'!G26</f>
        <v>0</v>
      </c>
      <c r="C27" s="4">
        <f>'1. LT'!I26</f>
        <v>0</v>
      </c>
      <c r="D27" s="64">
        <f>'1. LT'!K26</f>
        <v>0</v>
      </c>
      <c r="E27" s="4">
        <f>'1. LT'!G56</f>
        <v>0</v>
      </c>
      <c r="F27" s="4">
        <f>'1. LT'!I56</f>
        <v>0</v>
      </c>
      <c r="G27" s="64">
        <f>'1. LT'!K56</f>
        <v>0</v>
      </c>
      <c r="I27" s="15">
        <f t="shared" si="3"/>
        <v>0</v>
      </c>
      <c r="J27" s="15">
        <f t="shared" si="0"/>
        <v>0</v>
      </c>
      <c r="K27" s="49">
        <f t="shared" si="1"/>
        <v>0</v>
      </c>
      <c r="L27" s="51">
        <f t="shared" ref="L27:L28" si="4">L26</f>
        <v>7.6550622185638892E-2</v>
      </c>
      <c r="M27" s="47">
        <f t="shared" si="2"/>
        <v>0</v>
      </c>
    </row>
    <row r="28" spans="1:14" x14ac:dyDescent="0.2">
      <c r="A28" s="22">
        <v>110</v>
      </c>
      <c r="B28" s="4">
        <f>'1. LT'!G27</f>
        <v>0</v>
      </c>
      <c r="C28" s="4">
        <f>'1. LT'!I27</f>
        <v>0</v>
      </c>
      <c r="D28" s="64">
        <f>'1. LT'!K27</f>
        <v>0</v>
      </c>
      <c r="E28" s="4">
        <f>'1. LT'!G57</f>
        <v>0</v>
      </c>
      <c r="F28" s="4">
        <f>'1. LT'!I57</f>
        <v>0</v>
      </c>
      <c r="G28" s="64">
        <f>'1. LT'!K57</f>
        <v>0</v>
      </c>
      <c r="I28" s="15">
        <f t="shared" si="3"/>
        <v>0</v>
      </c>
      <c r="J28" s="15">
        <f t="shared" si="0"/>
        <v>0</v>
      </c>
      <c r="K28" s="49">
        <f t="shared" si="1"/>
        <v>0</v>
      </c>
      <c r="L28" s="51">
        <f t="shared" si="4"/>
        <v>7.6550622185638892E-2</v>
      </c>
      <c r="M28" s="47">
        <f t="shared" si="2"/>
        <v>0</v>
      </c>
    </row>
    <row r="29" spans="1:14" x14ac:dyDescent="0.2">
      <c r="I29" s="15"/>
      <c r="J29" s="15"/>
      <c r="K29" s="15"/>
      <c r="L29" s="47"/>
      <c r="M29" s="47"/>
    </row>
    <row r="30" spans="1:14" x14ac:dyDescent="0.2">
      <c r="A30" s="29"/>
      <c r="G30" s="66">
        <f>D5-G5</f>
        <v>0</v>
      </c>
      <c r="I30" s="15">
        <f>SUM(I5:I28)</f>
        <v>0</v>
      </c>
      <c r="J30" s="15">
        <f>SUM(J5:J28)</f>
        <v>0</v>
      </c>
      <c r="K30" s="15">
        <f>SUM(K5:K28)</f>
        <v>0</v>
      </c>
      <c r="L30" s="47"/>
      <c r="M30" s="47">
        <f>SUM(M5:M28)</f>
        <v>0</v>
      </c>
      <c r="N30" s="67"/>
    </row>
    <row r="31" spans="1:14" x14ac:dyDescent="0.2">
      <c r="A31" s="30"/>
      <c r="M31" s="50" t="e">
        <f>M30/K30</f>
        <v>#DIV/0!</v>
      </c>
    </row>
    <row r="32" spans="1:14" x14ac:dyDescent="0.2">
      <c r="A32" s="30"/>
    </row>
    <row r="33" spans="1:1" x14ac:dyDescent="0.2">
      <c r="A33" s="30"/>
    </row>
    <row r="34" spans="1:1" x14ac:dyDescent="0.2">
      <c r="A34" s="31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  <row r="38" spans="1:1" x14ac:dyDescent="0.2">
      <c r="A38" s="32"/>
    </row>
    <row r="39" spans="1:1" x14ac:dyDescent="0.2">
      <c r="A39" s="32"/>
    </row>
    <row r="40" spans="1:1" x14ac:dyDescent="0.2">
      <c r="A40" s="32"/>
    </row>
    <row r="41" spans="1:1" x14ac:dyDescent="0.2">
      <c r="A41" s="32"/>
    </row>
    <row r="42" spans="1:1" x14ac:dyDescent="0.2">
      <c r="A42" s="32"/>
    </row>
    <row r="43" spans="1:1" x14ac:dyDescent="0.2">
      <c r="A43" s="32"/>
    </row>
    <row r="44" spans="1:1" x14ac:dyDescent="0.2">
      <c r="A44" s="32"/>
    </row>
    <row r="45" spans="1:1" x14ac:dyDescent="0.2">
      <c r="A45" s="32"/>
    </row>
    <row r="46" spans="1:1" x14ac:dyDescent="0.2">
      <c r="A46" s="32"/>
    </row>
    <row r="47" spans="1:1" x14ac:dyDescent="0.2">
      <c r="A47" s="32"/>
    </row>
    <row r="48" spans="1:1" x14ac:dyDescent="0.2">
      <c r="A48" s="32"/>
    </row>
    <row r="49" spans="1:1" x14ac:dyDescent="0.2">
      <c r="A49" s="32"/>
    </row>
    <row r="50" spans="1:1" x14ac:dyDescent="0.2">
      <c r="A50" s="32"/>
    </row>
    <row r="51" spans="1:1" x14ac:dyDescent="0.2">
      <c r="A51" s="32"/>
    </row>
    <row r="52" spans="1:1" x14ac:dyDescent="0.2">
      <c r="A52" s="32"/>
    </row>
    <row r="53" spans="1:1" x14ac:dyDescent="0.2">
      <c r="A53" s="32"/>
    </row>
    <row r="54" spans="1:1" x14ac:dyDescent="0.2">
      <c r="A54" s="32"/>
    </row>
    <row r="55" spans="1:1" x14ac:dyDescent="0.2">
      <c r="A55" s="32"/>
    </row>
    <row r="56" spans="1:1" x14ac:dyDescent="0.2">
      <c r="A56" s="32"/>
    </row>
    <row r="57" spans="1:1" x14ac:dyDescent="0.2">
      <c r="A57" s="32"/>
    </row>
    <row r="58" spans="1:1" x14ac:dyDescent="0.2">
      <c r="A58" s="33"/>
    </row>
    <row r="59" spans="1:1" x14ac:dyDescent="0.2">
      <c r="A59" s="34"/>
    </row>
    <row r="60" spans="1:1" x14ac:dyDescent="0.2">
      <c r="A60" s="32"/>
    </row>
    <row r="61" spans="1:1" x14ac:dyDescent="0.2">
      <c r="A61" s="35"/>
    </row>
    <row r="62" spans="1:1" x14ac:dyDescent="0.2">
      <c r="A62" s="32"/>
    </row>
    <row r="63" spans="1:1" x14ac:dyDescent="0.2">
      <c r="A63" s="32"/>
    </row>
    <row r="64" spans="1:1" x14ac:dyDescent="0.2">
      <c r="A64" s="32"/>
    </row>
    <row r="65" spans="1:1" x14ac:dyDescent="0.2">
      <c r="A65" s="32"/>
    </row>
    <row r="66" spans="1:1" x14ac:dyDescent="0.2">
      <c r="A66" s="32"/>
    </row>
    <row r="67" spans="1:1" x14ac:dyDescent="0.2">
      <c r="A67" s="32"/>
    </row>
    <row r="68" spans="1:1" x14ac:dyDescent="0.2">
      <c r="A68" s="5"/>
    </row>
    <row r="69" spans="1:1" x14ac:dyDescent="0.2">
      <c r="A69" s="5"/>
    </row>
    <row r="70" spans="1:1" x14ac:dyDescent="0.2">
      <c r="A70" s="5"/>
    </row>
    <row r="71" spans="1:1" x14ac:dyDescent="0.2">
      <c r="A71" s="5"/>
    </row>
    <row r="72" spans="1:1" x14ac:dyDescent="0.2">
      <c r="A72" s="5"/>
    </row>
    <row r="73" spans="1:1" x14ac:dyDescent="0.2">
      <c r="A73" s="5"/>
    </row>
    <row r="74" spans="1:1" x14ac:dyDescent="0.2">
      <c r="A74" s="5"/>
    </row>
    <row r="75" spans="1:1" x14ac:dyDescent="0.2">
      <c r="A75" s="5"/>
    </row>
    <row r="76" spans="1:1" x14ac:dyDescent="0.2">
      <c r="A76" s="5"/>
    </row>
    <row r="77" spans="1:1" x14ac:dyDescent="0.2">
      <c r="A77" s="5"/>
    </row>
    <row r="78" spans="1:1" x14ac:dyDescent="0.2">
      <c r="A78" s="5"/>
    </row>
    <row r="79" spans="1:1" x14ac:dyDescent="0.2">
      <c r="A79" s="5"/>
    </row>
    <row r="80" spans="1:1" x14ac:dyDescent="0.2">
      <c r="A80" s="5"/>
    </row>
    <row r="81" spans="1:1" x14ac:dyDescent="0.2">
      <c r="A81" s="5"/>
    </row>
    <row r="82" spans="1:1" x14ac:dyDescent="0.2">
      <c r="A82" s="5"/>
    </row>
    <row r="83" spans="1:1" x14ac:dyDescent="0.2">
      <c r="A83" s="5"/>
    </row>
    <row r="84" spans="1:1" x14ac:dyDescent="0.2">
      <c r="A84" s="5"/>
    </row>
    <row r="85" spans="1:1" x14ac:dyDescent="0.2">
      <c r="A85" s="5"/>
    </row>
    <row r="86" spans="1:1" x14ac:dyDescent="0.2">
      <c r="A86" s="5"/>
    </row>
    <row r="87" spans="1:1" x14ac:dyDescent="0.2">
      <c r="A87" s="5"/>
    </row>
    <row r="88" spans="1:1" x14ac:dyDescent="0.2">
      <c r="A88" s="5"/>
    </row>
    <row r="89" spans="1:1" x14ac:dyDescent="0.2">
      <c r="A89" s="5"/>
    </row>
    <row r="90" spans="1:1" x14ac:dyDescent="0.2">
      <c r="A90" s="5"/>
    </row>
    <row r="91" spans="1:1" x14ac:dyDescent="0.2">
      <c r="A91" s="5"/>
    </row>
    <row r="92" spans="1:1" x14ac:dyDescent="0.2">
      <c r="A92" s="5"/>
    </row>
    <row r="93" spans="1:1" x14ac:dyDescent="0.2">
      <c r="A93" s="5"/>
    </row>
    <row r="94" spans="1:1" x14ac:dyDescent="0.2">
      <c r="A94" s="5"/>
    </row>
    <row r="95" spans="1:1" x14ac:dyDescent="0.2">
      <c r="A95" s="5"/>
    </row>
    <row r="96" spans="1:1" x14ac:dyDescent="0.2">
      <c r="A96" s="5"/>
    </row>
    <row r="97" spans="1:1" x14ac:dyDescent="0.2">
      <c r="A97" s="5"/>
    </row>
    <row r="98" spans="1:1" x14ac:dyDescent="0.2">
      <c r="A98" s="5"/>
    </row>
    <row r="99" spans="1:1" x14ac:dyDescent="0.2">
      <c r="A99" s="5"/>
    </row>
    <row r="100" spans="1:1" x14ac:dyDescent="0.2">
      <c r="A100" s="5"/>
    </row>
    <row r="101" spans="1:1" x14ac:dyDescent="0.2">
      <c r="A101" s="5"/>
    </row>
    <row r="102" spans="1:1" x14ac:dyDescent="0.2">
      <c r="A102" s="5"/>
    </row>
    <row r="103" spans="1:1" x14ac:dyDescent="0.2">
      <c r="A103" s="5"/>
    </row>
    <row r="104" spans="1:1" x14ac:dyDescent="0.2">
      <c r="A104" s="5"/>
    </row>
    <row r="105" spans="1:1" x14ac:dyDescent="0.2">
      <c r="A105" s="5"/>
    </row>
    <row r="106" spans="1:1" x14ac:dyDescent="0.2">
      <c r="A106" s="5"/>
    </row>
    <row r="107" spans="1:1" x14ac:dyDescent="0.2">
      <c r="A107" s="5"/>
    </row>
    <row r="108" spans="1:1" x14ac:dyDescent="0.2">
      <c r="A108" s="5"/>
    </row>
    <row r="109" spans="1:1" x14ac:dyDescent="0.2">
      <c r="A109" s="5"/>
    </row>
    <row r="110" spans="1:1" x14ac:dyDescent="0.2">
      <c r="A110" s="5"/>
    </row>
    <row r="111" spans="1:1" x14ac:dyDescent="0.2">
      <c r="A111" s="5"/>
    </row>
    <row r="112" spans="1:1" x14ac:dyDescent="0.2">
      <c r="A112" s="5"/>
    </row>
    <row r="113" spans="1:1" x14ac:dyDescent="0.2">
      <c r="A113" s="5"/>
    </row>
    <row r="114" spans="1:1" x14ac:dyDescent="0.2">
      <c r="A114" s="5"/>
    </row>
    <row r="115" spans="1:1" x14ac:dyDescent="0.2">
      <c r="A115" s="5"/>
    </row>
    <row r="116" spans="1:1" x14ac:dyDescent="0.2">
      <c r="A116" s="5"/>
    </row>
    <row r="117" spans="1:1" x14ac:dyDescent="0.2">
      <c r="A117" s="5"/>
    </row>
    <row r="118" spans="1:1" x14ac:dyDescent="0.2">
      <c r="A118" s="5"/>
    </row>
    <row r="119" spans="1:1" x14ac:dyDescent="0.2">
      <c r="A119" s="5"/>
    </row>
    <row r="120" spans="1:1" x14ac:dyDescent="0.2">
      <c r="A120" s="5"/>
    </row>
    <row r="121" spans="1:1" x14ac:dyDescent="0.2">
      <c r="A121" s="5"/>
    </row>
    <row r="122" spans="1:1" x14ac:dyDescent="0.2">
      <c r="A122" s="5"/>
    </row>
    <row r="123" spans="1:1" x14ac:dyDescent="0.2">
      <c r="A123" s="5"/>
    </row>
    <row r="124" spans="1:1" x14ac:dyDescent="0.2">
      <c r="A124" s="5"/>
    </row>
    <row r="125" spans="1:1" x14ac:dyDescent="0.2">
      <c r="A125" s="5"/>
    </row>
    <row r="126" spans="1:1" x14ac:dyDescent="0.2">
      <c r="A126" s="5"/>
    </row>
    <row r="127" spans="1:1" x14ac:dyDescent="0.2">
      <c r="A127" s="5"/>
    </row>
    <row r="128" spans="1:1" x14ac:dyDescent="0.2">
      <c r="A128" s="5"/>
    </row>
    <row r="129" spans="1:1" x14ac:dyDescent="0.2">
      <c r="A129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E6A1-B59D-47DD-AC7E-CEEEF56D28CF}">
  <dimension ref="A2:F24"/>
  <sheetViews>
    <sheetView tabSelected="1" workbookViewId="0">
      <selection activeCell="H26" sqref="H26"/>
    </sheetView>
  </sheetViews>
  <sheetFormatPr baseColWidth="10" defaultRowHeight="12.75" x14ac:dyDescent="0.2"/>
  <sheetData>
    <row r="2" spans="1:6" x14ac:dyDescent="0.2">
      <c r="B2" t="s">
        <v>20</v>
      </c>
      <c r="D2" t="s">
        <v>19</v>
      </c>
      <c r="F2" s="28" t="s">
        <v>27</v>
      </c>
    </row>
    <row r="3" spans="1:6" x14ac:dyDescent="0.2">
      <c r="A3" s="23" t="s">
        <v>1</v>
      </c>
      <c r="B3" t="s">
        <v>15</v>
      </c>
      <c r="C3" t="s">
        <v>14</v>
      </c>
      <c r="D3" t="s">
        <v>15</v>
      </c>
      <c r="E3" t="s">
        <v>14</v>
      </c>
      <c r="F3" t="s">
        <v>15</v>
      </c>
    </row>
    <row r="4" spans="1:6" x14ac:dyDescent="0.2">
      <c r="A4" s="21">
        <v>0</v>
      </c>
      <c r="B4" s="36">
        <v>1</v>
      </c>
      <c r="C4" s="36">
        <v>4</v>
      </c>
      <c r="D4" s="37">
        <v>460</v>
      </c>
      <c r="E4" s="37">
        <v>388</v>
      </c>
      <c r="F4">
        <f>(B4+C4)/(D4+E4)</f>
        <v>5.89622641509434E-3</v>
      </c>
    </row>
    <row r="5" spans="1:6" x14ac:dyDescent="0.2">
      <c r="A5" s="21">
        <v>1</v>
      </c>
      <c r="B5" s="36">
        <v>35</v>
      </c>
      <c r="C5" s="36">
        <v>11</v>
      </c>
      <c r="D5" s="37">
        <v>137</v>
      </c>
      <c r="E5" s="37">
        <v>92</v>
      </c>
      <c r="F5">
        <f t="shared" ref="F5:F24" si="0">(B5+C5)/(D5+E5)</f>
        <v>0.20087336244541484</v>
      </c>
    </row>
    <row r="6" spans="1:6" x14ac:dyDescent="0.2">
      <c r="A6" s="21">
        <v>5</v>
      </c>
      <c r="B6" s="36">
        <v>35</v>
      </c>
      <c r="C6" s="36">
        <v>26</v>
      </c>
      <c r="D6" s="37">
        <v>84</v>
      </c>
      <c r="E6" s="37">
        <v>85</v>
      </c>
      <c r="F6">
        <f t="shared" si="0"/>
        <v>0.36094674556213019</v>
      </c>
    </row>
    <row r="7" spans="1:6" x14ac:dyDescent="0.2">
      <c r="A7" s="21">
        <v>10</v>
      </c>
      <c r="B7" s="36">
        <v>44</v>
      </c>
      <c r="C7" s="36">
        <v>25</v>
      </c>
      <c r="D7" s="37">
        <v>102</v>
      </c>
      <c r="E7" s="37">
        <v>86</v>
      </c>
      <c r="F7">
        <f t="shared" si="0"/>
        <v>0.36702127659574468</v>
      </c>
    </row>
    <row r="8" spans="1:6" x14ac:dyDescent="0.2">
      <c r="A8" s="21">
        <v>15</v>
      </c>
      <c r="B8" s="36">
        <v>43</v>
      </c>
      <c r="C8" s="36">
        <v>27</v>
      </c>
      <c r="D8" s="37">
        <v>280</v>
      </c>
      <c r="E8" s="37">
        <v>164</v>
      </c>
      <c r="F8">
        <f t="shared" si="0"/>
        <v>0.15765765765765766</v>
      </c>
    </row>
    <row r="9" spans="1:6" x14ac:dyDescent="0.2">
      <c r="A9" s="21">
        <v>20</v>
      </c>
      <c r="B9" s="36">
        <v>70</v>
      </c>
      <c r="C9" s="36">
        <v>45</v>
      </c>
      <c r="D9" s="37">
        <v>542</v>
      </c>
      <c r="E9" s="37">
        <v>186</v>
      </c>
      <c r="F9">
        <f t="shared" si="0"/>
        <v>0.15796703296703296</v>
      </c>
    </row>
    <row r="10" spans="1:6" x14ac:dyDescent="0.2">
      <c r="A10" s="21">
        <v>25</v>
      </c>
      <c r="B10" s="36">
        <v>75</v>
      </c>
      <c r="C10" s="36">
        <v>57</v>
      </c>
      <c r="D10" s="37">
        <v>586</v>
      </c>
      <c r="E10" s="37">
        <v>239</v>
      </c>
      <c r="F10">
        <f t="shared" si="0"/>
        <v>0.16</v>
      </c>
    </row>
    <row r="11" spans="1:6" x14ac:dyDescent="0.2">
      <c r="A11" s="21">
        <v>30</v>
      </c>
      <c r="B11" s="36">
        <v>125</v>
      </c>
      <c r="C11" s="36">
        <v>115</v>
      </c>
      <c r="D11" s="37">
        <v>817</v>
      </c>
      <c r="E11" s="37">
        <v>351</v>
      </c>
      <c r="F11">
        <f t="shared" si="0"/>
        <v>0.20547945205479451</v>
      </c>
    </row>
    <row r="12" spans="1:6" x14ac:dyDescent="0.2">
      <c r="A12" s="21">
        <v>35</v>
      </c>
      <c r="B12" s="36">
        <v>222</v>
      </c>
      <c r="C12" s="36">
        <v>249</v>
      </c>
      <c r="D12" s="37">
        <v>1155</v>
      </c>
      <c r="E12" s="37">
        <v>567</v>
      </c>
      <c r="F12">
        <f t="shared" si="0"/>
        <v>0.27351916376306618</v>
      </c>
    </row>
    <row r="13" spans="1:6" x14ac:dyDescent="0.2">
      <c r="A13" s="21">
        <v>40</v>
      </c>
      <c r="B13" s="36">
        <v>438</v>
      </c>
      <c r="C13" s="36">
        <v>566</v>
      </c>
      <c r="D13" s="37">
        <v>2026</v>
      </c>
      <c r="E13" s="37">
        <v>1144</v>
      </c>
      <c r="F13">
        <f t="shared" si="0"/>
        <v>0.31671924290220821</v>
      </c>
    </row>
    <row r="14" spans="1:6" x14ac:dyDescent="0.2">
      <c r="A14" s="21">
        <v>45</v>
      </c>
      <c r="B14" s="36">
        <v>991</v>
      </c>
      <c r="C14" s="36">
        <v>1059</v>
      </c>
      <c r="D14" s="37">
        <v>3541</v>
      </c>
      <c r="E14" s="37">
        <v>1979</v>
      </c>
      <c r="F14">
        <f t="shared" si="0"/>
        <v>0.37137681159420288</v>
      </c>
    </row>
    <row r="15" spans="1:6" x14ac:dyDescent="0.2">
      <c r="A15" s="21">
        <v>50</v>
      </c>
      <c r="B15" s="36">
        <v>1959</v>
      </c>
      <c r="C15" s="36">
        <v>1817</v>
      </c>
      <c r="D15" s="37">
        <v>5944</v>
      </c>
      <c r="E15" s="37">
        <v>3125</v>
      </c>
      <c r="F15">
        <f t="shared" si="0"/>
        <v>0.41636343588047192</v>
      </c>
    </row>
    <row r="16" spans="1:6" x14ac:dyDescent="0.2">
      <c r="A16" s="21">
        <v>55</v>
      </c>
      <c r="B16" s="36">
        <v>3898</v>
      </c>
      <c r="C16" s="36">
        <v>2847</v>
      </c>
      <c r="D16" s="37">
        <v>9885</v>
      </c>
      <c r="E16" s="37">
        <v>5016</v>
      </c>
      <c r="F16">
        <f t="shared" si="0"/>
        <v>0.45265418428293402</v>
      </c>
    </row>
    <row r="17" spans="1:6" x14ac:dyDescent="0.2">
      <c r="A17" s="21">
        <v>60</v>
      </c>
      <c r="B17" s="36">
        <v>6315</v>
      </c>
      <c r="C17" s="36">
        <v>3918</v>
      </c>
      <c r="D17" s="37">
        <v>13996</v>
      </c>
      <c r="E17" s="37">
        <v>6957</v>
      </c>
      <c r="F17">
        <f t="shared" si="0"/>
        <v>0.48837875244595047</v>
      </c>
    </row>
    <row r="18" spans="1:6" x14ac:dyDescent="0.2">
      <c r="A18" s="21">
        <v>65</v>
      </c>
      <c r="B18" s="36">
        <v>8260</v>
      </c>
      <c r="C18" s="36">
        <v>4549</v>
      </c>
      <c r="D18" s="37">
        <v>17751</v>
      </c>
      <c r="E18" s="37">
        <v>8918</v>
      </c>
      <c r="F18">
        <f t="shared" si="0"/>
        <v>0.4802954741460122</v>
      </c>
    </row>
    <row r="19" spans="1:6" x14ac:dyDescent="0.2">
      <c r="A19" s="21">
        <v>70</v>
      </c>
      <c r="B19" s="36">
        <v>9736</v>
      </c>
      <c r="C19" s="36">
        <v>5215</v>
      </c>
      <c r="D19" s="37">
        <v>22341</v>
      </c>
      <c r="E19" s="37">
        <v>11988</v>
      </c>
      <c r="F19">
        <f t="shared" si="0"/>
        <v>0.43552098808587492</v>
      </c>
    </row>
    <row r="20" spans="1:6" x14ac:dyDescent="0.2">
      <c r="A20" s="21">
        <v>75</v>
      </c>
      <c r="B20" s="36">
        <v>11336</v>
      </c>
      <c r="C20" s="36">
        <v>6443</v>
      </c>
      <c r="D20" s="37">
        <v>29851</v>
      </c>
      <c r="E20" s="37">
        <v>19180</v>
      </c>
      <c r="F20">
        <f t="shared" si="0"/>
        <v>0.36260733005649487</v>
      </c>
    </row>
    <row r="21" spans="1:6" x14ac:dyDescent="0.2">
      <c r="A21" s="21">
        <v>80</v>
      </c>
      <c r="B21" s="36">
        <v>9599</v>
      </c>
      <c r="C21" s="36">
        <v>6234</v>
      </c>
      <c r="D21" s="37">
        <v>31677</v>
      </c>
      <c r="E21" s="37">
        <v>26657</v>
      </c>
      <c r="F21">
        <f t="shared" si="0"/>
        <v>0.27141975520279771</v>
      </c>
    </row>
    <row r="22" spans="1:6" x14ac:dyDescent="0.2">
      <c r="A22" s="21">
        <v>85</v>
      </c>
      <c r="B22" s="36">
        <v>8745</v>
      </c>
      <c r="C22" s="36">
        <v>7133</v>
      </c>
      <c r="D22" s="37">
        <v>38498</v>
      </c>
      <c r="E22" s="37">
        <v>47100</v>
      </c>
      <c r="F22">
        <f t="shared" si="0"/>
        <v>0.18549498820065891</v>
      </c>
    </row>
    <row r="23" spans="1:6" x14ac:dyDescent="0.2">
      <c r="A23" s="21">
        <v>90</v>
      </c>
      <c r="B23" s="36">
        <v>4966</v>
      </c>
      <c r="C23" s="36">
        <v>5034</v>
      </c>
      <c r="D23" s="37">
        <v>30040</v>
      </c>
      <c r="E23" s="37">
        <v>50883</v>
      </c>
      <c r="F23">
        <f t="shared" si="0"/>
        <v>0.12357426195272049</v>
      </c>
    </row>
    <row r="24" spans="1:6" x14ac:dyDescent="0.2">
      <c r="A24" s="21" t="s">
        <v>21</v>
      </c>
      <c r="B24" s="36">
        <v>1271</v>
      </c>
      <c r="C24" s="36">
        <v>1891</v>
      </c>
      <c r="D24" s="37">
        <v>11029</v>
      </c>
      <c r="E24" s="37">
        <v>30277</v>
      </c>
      <c r="F24">
        <f t="shared" si="0"/>
        <v>7.6550622185638892E-2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1. LT</vt:lpstr>
      <vt:lpstr>2. LT solved</vt:lpstr>
      <vt:lpstr>3. Sullivan (HLE)</vt:lpstr>
      <vt:lpstr>4.Arriaga example</vt:lpstr>
      <vt:lpstr>99. Cancer deaths data</vt:lpstr>
    </vt:vector>
  </TitlesOfParts>
  <Company>Rijksuniversiteit Groningen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IcT-RuG</dc:creator>
  <cp:lastModifiedBy>Sergi Trias</cp:lastModifiedBy>
  <dcterms:created xsi:type="dcterms:W3CDTF">2006-11-28T14:47:02Z</dcterms:created>
  <dcterms:modified xsi:type="dcterms:W3CDTF">2026-01-16T14:39:34Z</dcterms:modified>
</cp:coreProperties>
</file>